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1" i="1"/>
  <c r="G81" s="1"/>
  <c r="E81" s="1"/>
  <c r="J80"/>
  <c r="G80"/>
  <c r="E79" s="1"/>
  <c r="L78"/>
  <c r="H78"/>
  <c r="L77"/>
  <c r="H77"/>
  <c r="L76"/>
  <c r="H76"/>
  <c r="L75"/>
  <c r="E75"/>
  <c r="H75" s="1"/>
  <c r="L74"/>
  <c r="H74"/>
  <c r="L73"/>
  <c r="H73"/>
  <c r="L72"/>
  <c r="H72"/>
  <c r="H71"/>
  <c r="E71"/>
  <c r="L71" s="1"/>
  <c r="L70"/>
  <c r="E70"/>
  <c r="H70" s="1"/>
  <c r="L69"/>
  <c r="H69"/>
  <c r="L68"/>
  <c r="H68"/>
  <c r="L67"/>
  <c r="H67"/>
  <c r="H66"/>
  <c r="E66"/>
  <c r="L66" s="1"/>
  <c r="L65"/>
  <c r="H65"/>
  <c r="L64"/>
  <c r="H64"/>
  <c r="L63"/>
  <c r="H63"/>
  <c r="L62"/>
  <c r="H62"/>
  <c r="L61"/>
  <c r="H61"/>
  <c r="L60"/>
  <c r="H60"/>
  <c r="L59"/>
  <c r="E59"/>
  <c r="H59" s="1"/>
  <c r="H33" s="1"/>
  <c r="L58"/>
  <c r="H58"/>
  <c r="G57"/>
  <c r="E57"/>
  <c r="L57" s="1"/>
  <c r="L56"/>
  <c r="E56"/>
  <c r="G56" s="1"/>
  <c r="L55"/>
  <c r="G55"/>
  <c r="G54"/>
  <c r="E54"/>
  <c r="L54" s="1"/>
  <c r="L53"/>
  <c r="E53"/>
  <c r="G53" s="1"/>
  <c r="L52"/>
  <c r="G52"/>
  <c r="H51"/>
  <c r="E51"/>
  <c r="L51" s="1"/>
  <c r="L50"/>
  <c r="E50"/>
  <c r="H50" s="1"/>
  <c r="L49"/>
  <c r="H49"/>
  <c r="H48"/>
  <c r="E48"/>
  <c r="L48" s="1"/>
  <c r="L47"/>
  <c r="E47"/>
  <c r="H47" s="1"/>
  <c r="L46"/>
  <c r="H46"/>
  <c r="G45"/>
  <c r="E45"/>
  <c r="L45" s="1"/>
  <c r="L44"/>
  <c r="E44"/>
  <c r="G44" s="1"/>
  <c r="L43"/>
  <c r="G43"/>
  <c r="L42"/>
  <c r="G42"/>
  <c r="L41"/>
  <c r="G41"/>
  <c r="L40"/>
  <c r="G40"/>
  <c r="L39"/>
  <c r="G39"/>
  <c r="E39"/>
  <c r="L38"/>
  <c r="G38"/>
  <c r="L37"/>
  <c r="E37"/>
  <c r="G37" s="1"/>
  <c r="L36"/>
  <c r="G36"/>
  <c r="E36"/>
  <c r="L35"/>
  <c r="G35"/>
  <c r="L34"/>
  <c r="E34"/>
  <c r="G34" s="1"/>
  <c r="E33"/>
  <c r="L33" s="1"/>
  <c r="E28"/>
  <c r="L27"/>
  <c r="E27"/>
  <c r="E26"/>
  <c r="D25"/>
  <c r="L25" s="1"/>
  <c r="G12"/>
  <c r="G33" l="1"/>
  <c r="D28"/>
  <c r="L28" s="1"/>
  <c r="D26"/>
  <c r="L26" s="1"/>
</calcChain>
</file>

<file path=xl/sharedStrings.xml><?xml version="1.0" encoding="utf-8"?>
<sst xmlns="http://schemas.openxmlformats.org/spreadsheetml/2006/main" count="166" uniqueCount="150">
  <si>
    <t xml:space="preserve">Приложение 1 </t>
  </si>
  <si>
    <t>к постановлению Правительства Москвы</t>
  </si>
  <si>
    <t>от 8 декабря 2009 г. № 1357 -ПП</t>
  </si>
  <si>
    <t>Управляющая организация (УО) - ОАО РЭУ № 22 района Измайлово</t>
  </si>
  <si>
    <t>Договор на  предоставление  бюджетной субсидии (ДПБС)</t>
  </si>
  <si>
    <t>Дата договора</t>
  </si>
  <si>
    <t>Номер договора</t>
  </si>
  <si>
    <t>Ставка  ПНР по категории*  МКД, руб.</t>
  </si>
  <si>
    <t>в квартал</t>
  </si>
  <si>
    <t>в месяц</t>
  </si>
  <si>
    <t>I</t>
  </si>
  <si>
    <t>Характеристика МКД</t>
  </si>
  <si>
    <t>Общая площадь без учета летних помещений,             кв. м</t>
  </si>
  <si>
    <t>В том числе,</t>
  </si>
  <si>
    <t>II</t>
  </si>
  <si>
    <t>Общая площадь жилых помещений</t>
  </si>
  <si>
    <t>Общая площадь нежилых  помещений общего пользования, входящих в состав  общего имущества МКД, кв. м</t>
  </si>
  <si>
    <t>III</t>
  </si>
  <si>
    <t>IV</t>
  </si>
  <si>
    <t>Общая площадь жилых помещений в МКД, кв. м</t>
  </si>
  <si>
    <t>Площадь земельного участка в общем имуществе МКД,                             кв. м</t>
  </si>
  <si>
    <t>Ставка на содержание земельного участка,                                   руб. **</t>
  </si>
  <si>
    <t>Серия МКД / год  постройки</t>
  </si>
  <si>
    <t>Нет данных/1958</t>
  </si>
  <si>
    <t>подъездов</t>
  </si>
  <si>
    <t>квартир</t>
  </si>
  <si>
    <t>Наименование показателей</t>
  </si>
  <si>
    <t>Нарастающим итогом с начала года</t>
  </si>
  <si>
    <t>в том числе</t>
  </si>
  <si>
    <t>Примечание</t>
  </si>
  <si>
    <t>за отчетный квартал</t>
  </si>
  <si>
    <t>1.</t>
  </si>
  <si>
    <t>ВСЕГО сумма по договору на предоставление субсидий из бюджета  города Москвы, руб.</t>
  </si>
  <si>
    <t>2.</t>
  </si>
  <si>
    <t>Фактически поступило из бюджета города Москвы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</si>
  <si>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</si>
  <si>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 Москвы, руб.</t>
  </si>
  <si>
    <t>4.</t>
  </si>
  <si>
    <t>В том числе (из строки 5)использовано средств, полученных из бюджета города Москвы (строка 2), за отчетный период, всего, руб.</t>
  </si>
  <si>
    <t>Всего за отчетный период</t>
  </si>
  <si>
    <t>В том числе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</si>
  <si>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</si>
  <si>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</si>
  <si>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</si>
  <si>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</si>
  <si>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</si>
  <si>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 П Р А В О Ч Н О:</t>
  </si>
  <si>
    <t>5.</t>
  </si>
  <si>
    <t>Выполнено работ по содержанию и текущему ремонтк общего имущества МКД по смете расходов ТСЖ,ЖСК,ЖК или приложениям к договору управления за отчетный период- всего,руб.                                                                             в том числе:</t>
  </si>
  <si>
    <t>5.1.</t>
  </si>
  <si>
    <t>Работы по управлению МКД,нарастающим итогом с начала года,руб.,                                         в том числе за отчетный квартал,руб.</t>
  </si>
  <si>
    <t>5.1.1.</t>
  </si>
  <si>
    <t xml:space="preserve">управление </t>
  </si>
  <si>
    <t>зар.плата</t>
  </si>
  <si>
    <t>Прочие расходы: Аренда, комм.услуги, телефон, сметчик, кц.товары, заправка катриджей, сопровождение программ, разъездные.</t>
  </si>
  <si>
    <t>5.2.</t>
  </si>
  <si>
    <t>Работы по санитарному содержанию помещений общего пользования, входящих в состав общего имущества МКД,нарастающим итогом с начала года, руб., в том числе за отчетный квартал, руб.</t>
  </si>
  <si>
    <t>5.2.1.</t>
  </si>
  <si>
    <t>в т.ч.содержание мусоропровода</t>
  </si>
  <si>
    <t>НДС 18%</t>
  </si>
  <si>
    <t>5.2.2.</t>
  </si>
  <si>
    <t>в т.ч.уборка лестничных клеток и иных помещений</t>
  </si>
  <si>
    <t>5.3.</t>
  </si>
  <si>
    <t>Работы по сбору и вывозу ТБО,нарастающим итогом с начала года, руб.,    в том числе за отчетный квартал,руб.</t>
  </si>
  <si>
    <t>5.3.1.</t>
  </si>
  <si>
    <t>Вывоз ТБО</t>
  </si>
  <si>
    <t>5.3.2.</t>
  </si>
  <si>
    <t>Обезвреживание ТБО</t>
  </si>
  <si>
    <t>5.4.</t>
  </si>
  <si>
    <t>Работы по сбору и вывозу КГМ,нарастающим итогом с начала года, руб.,  в том числе за отчетный квартал,руб.</t>
  </si>
  <si>
    <t>5.4.1.</t>
  </si>
  <si>
    <t>Вывоз КГМ</t>
  </si>
  <si>
    <t>5.4.2.</t>
  </si>
  <si>
    <t>Обезвреживание КГМ</t>
  </si>
  <si>
    <t>5.5.</t>
  </si>
  <si>
    <t>Работы по содержанию и ППР помещений общего пользования, входящих в состав общего имущества МКД, нарастающим итогом с начала года, руб.,                                                                    в том числе за отчетный квартал.руб.</t>
  </si>
  <si>
    <t>5.5.1.</t>
  </si>
  <si>
    <t>в т ч текущий ремонт лестничных клеток</t>
  </si>
  <si>
    <t>5.5.1а</t>
  </si>
  <si>
    <t>в т.ч. Работы по энергосбережению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</si>
  <si>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</si>
  <si>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 в том числе за отчетный квартал.руб.</t>
  </si>
  <si>
    <t>5.6.1.</t>
  </si>
  <si>
    <t>в.т.ч. работы по ремонту и содержанию внутридомовых инженерных коммуникаций и оборудования</t>
  </si>
  <si>
    <t>5.6.1а</t>
  </si>
  <si>
    <t>5.7.</t>
  </si>
  <si>
    <t>Работы по техническому обслуживанию,текущему ремонту и содержанию лифтового оборудования, входящих в состав общего имущества МКД, нарастающим итогом с начала года, руб.,                    в том числе за отчетный квартал,руб.</t>
  </si>
  <si>
    <t>5.8.</t>
  </si>
  <si>
    <t>Работы по содержанию и ППР ,систем противопожарной безопасности, входящих в состав общего имущества МКД, нарастающим итогом с начала года, руб.,                                          в том числе за отчетный квартал, руб.</t>
  </si>
  <si>
    <t>5.8.1.</t>
  </si>
  <si>
    <t>в т.ч. обслуживание систем ДУ и ППА</t>
  </si>
  <si>
    <t>5.8.2.</t>
  </si>
  <si>
    <t>замеры сопротивлений</t>
  </si>
  <si>
    <t>5.8.3.</t>
  </si>
  <si>
    <t>обслуживание электроплит</t>
  </si>
  <si>
    <t>5.9.</t>
  </si>
  <si>
    <t>Работы по содержанию и ППР,систем вентиляции и газоходов, входящих в состав общего имущества МКД, нарастающим итогом с начала года, руб.,                                                       в том числе за отчетный квартал, руб.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</si>
  <si>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</si>
  <si>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</si>
  <si>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</si>
  <si>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</si>
  <si>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</si>
  <si>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Работы по содержанию и ППР,систем газораспределения и газового оборудования, входящих в состав общего имущества МКД, нарастающим итогом с начала года, руб.,                                                       в том числе за отчетный квартал, руб.</t>
  </si>
  <si>
    <t>5.10.1</t>
  </si>
  <si>
    <t>техническое обслуживание  внутридомового газового оборудования</t>
  </si>
  <si>
    <t>5.11.</t>
  </si>
  <si>
    <t>Внеплановые и аварийные работы по восстановлению общего имущества МКД, нарастающим итогом с начала года , руб.,                    в том числе за отчетный квартал,руб.</t>
  </si>
  <si>
    <t>5.11.1</t>
  </si>
  <si>
    <t>плановые работы</t>
  </si>
  <si>
    <t>5.12.</t>
  </si>
  <si>
    <t>Расходы за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</si>
  <si>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</si>
  <si>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                                                          в том числе за отчетный квартал, руб.</t>
  </si>
  <si>
    <t>5.14.</t>
  </si>
  <si>
    <t>Причие работы по содержанию и ремонту общего имущества МКД, нарастающим итогом с начала года, руб.,                                              в том числе за отчетный квартал, руб.</t>
  </si>
  <si>
    <t>5.14.1</t>
  </si>
  <si>
    <t>Дератизация</t>
  </si>
  <si>
    <t>5.14.2</t>
  </si>
  <si>
    <t>Дезинсекция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</si>
  <si>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</si>
  <si>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                                                                      в том числе за отчетный квартал, руб.</t>
  </si>
  <si>
    <t>Стоимость работ и услуг по содержанию и текущему ремонту в МКД ( по смете расходов ТСЖ, ЖСК, ЖК или приложениям к договору управления), руб.:</t>
  </si>
  <si>
    <t>Всего за год</t>
  </si>
  <si>
    <t>в том числе приходящаяся на жилые помещения в МКД, руб.</t>
  </si>
  <si>
    <t>НДС</t>
  </si>
  <si>
    <t>5.8.4.</t>
  </si>
  <si>
    <t>расширительные баки</t>
  </si>
  <si>
    <t>5.8.5.</t>
  </si>
  <si>
    <t>АУУ</t>
  </si>
  <si>
    <t xml:space="preserve">Форма отчетности управляющих организаций по договорам на предоставление субсидий из бюджета города Москвы </t>
  </si>
  <si>
    <t xml:space="preserve">на содержание и текущий ремонт общего имущества МКД перед филиалом ГКУ "Дирекция ЖКХиБ ВАО" </t>
  </si>
  <si>
    <t>по адресу: 6-я Парковая д.16а к.1</t>
  </si>
  <si>
    <t>района Измайлово ВАО по состоянию на 31 декабря за 2013 год</t>
  </si>
  <si>
    <t>21.02.2013</t>
  </si>
  <si>
    <t>№58-БС/2013</t>
  </si>
  <si>
    <t>Общая площадь нежилых помещений</t>
  </si>
  <si>
    <t>Справочно: в том числе субсидируется</t>
  </si>
  <si>
    <t>Кол-во этажей    5</t>
  </si>
  <si>
    <t>5.8.6.</t>
  </si>
  <si>
    <t>прочее</t>
  </si>
  <si>
    <t>Руководитель УК</t>
  </si>
  <si>
    <t>Черноков С.С.</t>
  </si>
  <si>
    <t>/____________________________________/</t>
  </si>
  <si>
    <t>Ф.И.О.</t>
  </si>
  <si>
    <t>Главный бухгалтер УК</t>
  </si>
  <si>
    <t>Грибанова О.В.</t>
  </si>
  <si>
    <t>согласовано:</t>
  </si>
  <si>
    <t>Руководитель ГКУ ИС</t>
  </si>
  <si>
    <t>Сичинава Е.В.</t>
  </si>
  <si>
    <t xml:space="preserve"> </t>
  </si>
</sst>
</file>

<file path=xl/styles.xml><?xml version="1.0" encoding="utf-8"?>
<styleSheet xmlns="http://schemas.openxmlformats.org/spreadsheetml/2006/main">
  <numFmts count="1">
    <numFmt numFmtId="165" formatCode="#,##0.00&quot;   &quot;"/>
  </numFmts>
  <fonts count="10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7" fillId="3" borderId="0" xfId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2" fontId="7" fillId="3" borderId="0" xfId="1" applyNumberFormat="1" applyFill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2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>
      <selection sqref="A1:XFD1048576"/>
    </sheetView>
  </sheetViews>
  <sheetFormatPr defaultColWidth="11.5703125" defaultRowHeight="18.75"/>
  <cols>
    <col min="1" max="1" width="5.140625" style="4" customWidth="1"/>
    <col min="2" max="2" width="22.42578125" style="4" customWidth="1"/>
    <col min="3" max="3" width="11" style="4" customWidth="1"/>
    <col min="4" max="4" width="22.140625" style="4" customWidth="1"/>
    <col min="5" max="5" width="16.140625" style="4" customWidth="1"/>
    <col min="6" max="6" width="11" style="4" customWidth="1"/>
    <col min="7" max="7" width="15.28515625" style="4" customWidth="1"/>
    <col min="8" max="8" width="15.5703125" style="4" customWidth="1"/>
    <col min="9" max="9" width="9" style="4" customWidth="1"/>
    <col min="10" max="10" width="7.28515625" style="4" customWidth="1"/>
    <col min="11" max="11" width="6.42578125" style="4" customWidth="1"/>
    <col min="12" max="12" width="20.140625" style="4" customWidth="1"/>
    <col min="13" max="13" width="17.140625" style="4" customWidth="1"/>
    <col min="14" max="256" width="11.5703125" style="4"/>
    <col min="257" max="257" width="5.140625" style="4" customWidth="1"/>
    <col min="258" max="258" width="22.42578125" style="4" customWidth="1"/>
    <col min="259" max="259" width="11" style="4" customWidth="1"/>
    <col min="260" max="260" width="22.140625" style="4" customWidth="1"/>
    <col min="261" max="261" width="16.140625" style="4" customWidth="1"/>
    <col min="262" max="262" width="11" style="4" customWidth="1"/>
    <col min="263" max="263" width="15.28515625" style="4" customWidth="1"/>
    <col min="264" max="264" width="15.5703125" style="4" customWidth="1"/>
    <col min="265" max="265" width="9" style="4" customWidth="1"/>
    <col min="266" max="266" width="7.28515625" style="4" customWidth="1"/>
    <col min="267" max="267" width="6.42578125" style="4" customWidth="1"/>
    <col min="268" max="268" width="20.140625" style="4" customWidth="1"/>
    <col min="269" max="269" width="17.140625" style="4" customWidth="1"/>
    <col min="270" max="512" width="11.5703125" style="4"/>
    <col min="513" max="513" width="5.140625" style="4" customWidth="1"/>
    <col min="514" max="514" width="22.42578125" style="4" customWidth="1"/>
    <col min="515" max="515" width="11" style="4" customWidth="1"/>
    <col min="516" max="516" width="22.140625" style="4" customWidth="1"/>
    <col min="517" max="517" width="16.140625" style="4" customWidth="1"/>
    <col min="518" max="518" width="11" style="4" customWidth="1"/>
    <col min="519" max="519" width="15.28515625" style="4" customWidth="1"/>
    <col min="520" max="520" width="15.5703125" style="4" customWidth="1"/>
    <col min="521" max="521" width="9" style="4" customWidth="1"/>
    <col min="522" max="522" width="7.28515625" style="4" customWidth="1"/>
    <col min="523" max="523" width="6.42578125" style="4" customWidth="1"/>
    <col min="524" max="524" width="20.140625" style="4" customWidth="1"/>
    <col min="525" max="525" width="17.140625" style="4" customWidth="1"/>
    <col min="526" max="768" width="11.5703125" style="4"/>
    <col min="769" max="769" width="5.140625" style="4" customWidth="1"/>
    <col min="770" max="770" width="22.42578125" style="4" customWidth="1"/>
    <col min="771" max="771" width="11" style="4" customWidth="1"/>
    <col min="772" max="772" width="22.140625" style="4" customWidth="1"/>
    <col min="773" max="773" width="16.140625" style="4" customWidth="1"/>
    <col min="774" max="774" width="11" style="4" customWidth="1"/>
    <col min="775" max="775" width="15.28515625" style="4" customWidth="1"/>
    <col min="776" max="776" width="15.5703125" style="4" customWidth="1"/>
    <col min="777" max="777" width="9" style="4" customWidth="1"/>
    <col min="778" max="778" width="7.28515625" style="4" customWidth="1"/>
    <col min="779" max="779" width="6.42578125" style="4" customWidth="1"/>
    <col min="780" max="780" width="20.140625" style="4" customWidth="1"/>
    <col min="781" max="781" width="17.140625" style="4" customWidth="1"/>
    <col min="782" max="1024" width="11.5703125" style="4"/>
    <col min="1025" max="1025" width="5.140625" style="4" customWidth="1"/>
    <col min="1026" max="1026" width="22.42578125" style="4" customWidth="1"/>
    <col min="1027" max="1027" width="11" style="4" customWidth="1"/>
    <col min="1028" max="1028" width="22.140625" style="4" customWidth="1"/>
    <col min="1029" max="1029" width="16.140625" style="4" customWidth="1"/>
    <col min="1030" max="1030" width="11" style="4" customWidth="1"/>
    <col min="1031" max="1031" width="15.28515625" style="4" customWidth="1"/>
    <col min="1032" max="1032" width="15.5703125" style="4" customWidth="1"/>
    <col min="1033" max="1033" width="9" style="4" customWidth="1"/>
    <col min="1034" max="1034" width="7.28515625" style="4" customWidth="1"/>
    <col min="1035" max="1035" width="6.42578125" style="4" customWidth="1"/>
    <col min="1036" max="1036" width="20.140625" style="4" customWidth="1"/>
    <col min="1037" max="1037" width="17.140625" style="4" customWidth="1"/>
    <col min="1038" max="1280" width="11.5703125" style="4"/>
    <col min="1281" max="1281" width="5.140625" style="4" customWidth="1"/>
    <col min="1282" max="1282" width="22.42578125" style="4" customWidth="1"/>
    <col min="1283" max="1283" width="11" style="4" customWidth="1"/>
    <col min="1284" max="1284" width="22.140625" style="4" customWidth="1"/>
    <col min="1285" max="1285" width="16.140625" style="4" customWidth="1"/>
    <col min="1286" max="1286" width="11" style="4" customWidth="1"/>
    <col min="1287" max="1287" width="15.28515625" style="4" customWidth="1"/>
    <col min="1288" max="1288" width="15.5703125" style="4" customWidth="1"/>
    <col min="1289" max="1289" width="9" style="4" customWidth="1"/>
    <col min="1290" max="1290" width="7.28515625" style="4" customWidth="1"/>
    <col min="1291" max="1291" width="6.42578125" style="4" customWidth="1"/>
    <col min="1292" max="1292" width="20.140625" style="4" customWidth="1"/>
    <col min="1293" max="1293" width="17.140625" style="4" customWidth="1"/>
    <col min="1294" max="1536" width="11.5703125" style="4"/>
    <col min="1537" max="1537" width="5.140625" style="4" customWidth="1"/>
    <col min="1538" max="1538" width="22.42578125" style="4" customWidth="1"/>
    <col min="1539" max="1539" width="11" style="4" customWidth="1"/>
    <col min="1540" max="1540" width="22.140625" style="4" customWidth="1"/>
    <col min="1541" max="1541" width="16.140625" style="4" customWidth="1"/>
    <col min="1542" max="1542" width="11" style="4" customWidth="1"/>
    <col min="1543" max="1543" width="15.28515625" style="4" customWidth="1"/>
    <col min="1544" max="1544" width="15.5703125" style="4" customWidth="1"/>
    <col min="1545" max="1545" width="9" style="4" customWidth="1"/>
    <col min="1546" max="1546" width="7.28515625" style="4" customWidth="1"/>
    <col min="1547" max="1547" width="6.42578125" style="4" customWidth="1"/>
    <col min="1548" max="1548" width="20.140625" style="4" customWidth="1"/>
    <col min="1549" max="1549" width="17.140625" style="4" customWidth="1"/>
    <col min="1550" max="1792" width="11.5703125" style="4"/>
    <col min="1793" max="1793" width="5.140625" style="4" customWidth="1"/>
    <col min="1794" max="1794" width="22.42578125" style="4" customWidth="1"/>
    <col min="1795" max="1795" width="11" style="4" customWidth="1"/>
    <col min="1796" max="1796" width="22.140625" style="4" customWidth="1"/>
    <col min="1797" max="1797" width="16.140625" style="4" customWidth="1"/>
    <col min="1798" max="1798" width="11" style="4" customWidth="1"/>
    <col min="1799" max="1799" width="15.28515625" style="4" customWidth="1"/>
    <col min="1800" max="1800" width="15.5703125" style="4" customWidth="1"/>
    <col min="1801" max="1801" width="9" style="4" customWidth="1"/>
    <col min="1802" max="1802" width="7.28515625" style="4" customWidth="1"/>
    <col min="1803" max="1803" width="6.42578125" style="4" customWidth="1"/>
    <col min="1804" max="1804" width="20.140625" style="4" customWidth="1"/>
    <col min="1805" max="1805" width="17.140625" style="4" customWidth="1"/>
    <col min="1806" max="2048" width="11.5703125" style="4"/>
    <col min="2049" max="2049" width="5.140625" style="4" customWidth="1"/>
    <col min="2050" max="2050" width="22.42578125" style="4" customWidth="1"/>
    <col min="2051" max="2051" width="11" style="4" customWidth="1"/>
    <col min="2052" max="2052" width="22.140625" style="4" customWidth="1"/>
    <col min="2053" max="2053" width="16.140625" style="4" customWidth="1"/>
    <col min="2054" max="2054" width="11" style="4" customWidth="1"/>
    <col min="2055" max="2055" width="15.28515625" style="4" customWidth="1"/>
    <col min="2056" max="2056" width="15.5703125" style="4" customWidth="1"/>
    <col min="2057" max="2057" width="9" style="4" customWidth="1"/>
    <col min="2058" max="2058" width="7.28515625" style="4" customWidth="1"/>
    <col min="2059" max="2059" width="6.42578125" style="4" customWidth="1"/>
    <col min="2060" max="2060" width="20.140625" style="4" customWidth="1"/>
    <col min="2061" max="2061" width="17.140625" style="4" customWidth="1"/>
    <col min="2062" max="2304" width="11.5703125" style="4"/>
    <col min="2305" max="2305" width="5.140625" style="4" customWidth="1"/>
    <col min="2306" max="2306" width="22.42578125" style="4" customWidth="1"/>
    <col min="2307" max="2307" width="11" style="4" customWidth="1"/>
    <col min="2308" max="2308" width="22.140625" style="4" customWidth="1"/>
    <col min="2309" max="2309" width="16.140625" style="4" customWidth="1"/>
    <col min="2310" max="2310" width="11" style="4" customWidth="1"/>
    <col min="2311" max="2311" width="15.28515625" style="4" customWidth="1"/>
    <col min="2312" max="2312" width="15.5703125" style="4" customWidth="1"/>
    <col min="2313" max="2313" width="9" style="4" customWidth="1"/>
    <col min="2314" max="2314" width="7.28515625" style="4" customWidth="1"/>
    <col min="2315" max="2315" width="6.42578125" style="4" customWidth="1"/>
    <col min="2316" max="2316" width="20.140625" style="4" customWidth="1"/>
    <col min="2317" max="2317" width="17.140625" style="4" customWidth="1"/>
    <col min="2318" max="2560" width="11.5703125" style="4"/>
    <col min="2561" max="2561" width="5.140625" style="4" customWidth="1"/>
    <col min="2562" max="2562" width="22.42578125" style="4" customWidth="1"/>
    <col min="2563" max="2563" width="11" style="4" customWidth="1"/>
    <col min="2564" max="2564" width="22.140625" style="4" customWidth="1"/>
    <col min="2565" max="2565" width="16.140625" style="4" customWidth="1"/>
    <col min="2566" max="2566" width="11" style="4" customWidth="1"/>
    <col min="2567" max="2567" width="15.28515625" style="4" customWidth="1"/>
    <col min="2568" max="2568" width="15.5703125" style="4" customWidth="1"/>
    <col min="2569" max="2569" width="9" style="4" customWidth="1"/>
    <col min="2570" max="2570" width="7.28515625" style="4" customWidth="1"/>
    <col min="2571" max="2571" width="6.42578125" style="4" customWidth="1"/>
    <col min="2572" max="2572" width="20.140625" style="4" customWidth="1"/>
    <col min="2573" max="2573" width="17.140625" style="4" customWidth="1"/>
    <col min="2574" max="2816" width="11.5703125" style="4"/>
    <col min="2817" max="2817" width="5.140625" style="4" customWidth="1"/>
    <col min="2818" max="2818" width="22.42578125" style="4" customWidth="1"/>
    <col min="2819" max="2819" width="11" style="4" customWidth="1"/>
    <col min="2820" max="2820" width="22.140625" style="4" customWidth="1"/>
    <col min="2821" max="2821" width="16.140625" style="4" customWidth="1"/>
    <col min="2822" max="2822" width="11" style="4" customWidth="1"/>
    <col min="2823" max="2823" width="15.28515625" style="4" customWidth="1"/>
    <col min="2824" max="2824" width="15.5703125" style="4" customWidth="1"/>
    <col min="2825" max="2825" width="9" style="4" customWidth="1"/>
    <col min="2826" max="2826" width="7.28515625" style="4" customWidth="1"/>
    <col min="2827" max="2827" width="6.42578125" style="4" customWidth="1"/>
    <col min="2828" max="2828" width="20.140625" style="4" customWidth="1"/>
    <col min="2829" max="2829" width="17.140625" style="4" customWidth="1"/>
    <col min="2830" max="3072" width="11.5703125" style="4"/>
    <col min="3073" max="3073" width="5.140625" style="4" customWidth="1"/>
    <col min="3074" max="3074" width="22.42578125" style="4" customWidth="1"/>
    <col min="3075" max="3075" width="11" style="4" customWidth="1"/>
    <col min="3076" max="3076" width="22.140625" style="4" customWidth="1"/>
    <col min="3077" max="3077" width="16.140625" style="4" customWidth="1"/>
    <col min="3078" max="3078" width="11" style="4" customWidth="1"/>
    <col min="3079" max="3079" width="15.28515625" style="4" customWidth="1"/>
    <col min="3080" max="3080" width="15.5703125" style="4" customWidth="1"/>
    <col min="3081" max="3081" width="9" style="4" customWidth="1"/>
    <col min="3082" max="3082" width="7.28515625" style="4" customWidth="1"/>
    <col min="3083" max="3083" width="6.42578125" style="4" customWidth="1"/>
    <col min="3084" max="3084" width="20.140625" style="4" customWidth="1"/>
    <col min="3085" max="3085" width="17.140625" style="4" customWidth="1"/>
    <col min="3086" max="3328" width="11.5703125" style="4"/>
    <col min="3329" max="3329" width="5.140625" style="4" customWidth="1"/>
    <col min="3330" max="3330" width="22.42578125" style="4" customWidth="1"/>
    <col min="3331" max="3331" width="11" style="4" customWidth="1"/>
    <col min="3332" max="3332" width="22.140625" style="4" customWidth="1"/>
    <col min="3333" max="3333" width="16.140625" style="4" customWidth="1"/>
    <col min="3334" max="3334" width="11" style="4" customWidth="1"/>
    <col min="3335" max="3335" width="15.28515625" style="4" customWidth="1"/>
    <col min="3336" max="3336" width="15.5703125" style="4" customWidth="1"/>
    <col min="3337" max="3337" width="9" style="4" customWidth="1"/>
    <col min="3338" max="3338" width="7.28515625" style="4" customWidth="1"/>
    <col min="3339" max="3339" width="6.42578125" style="4" customWidth="1"/>
    <col min="3340" max="3340" width="20.140625" style="4" customWidth="1"/>
    <col min="3341" max="3341" width="17.140625" style="4" customWidth="1"/>
    <col min="3342" max="3584" width="11.5703125" style="4"/>
    <col min="3585" max="3585" width="5.140625" style="4" customWidth="1"/>
    <col min="3586" max="3586" width="22.42578125" style="4" customWidth="1"/>
    <col min="3587" max="3587" width="11" style="4" customWidth="1"/>
    <col min="3588" max="3588" width="22.140625" style="4" customWidth="1"/>
    <col min="3589" max="3589" width="16.140625" style="4" customWidth="1"/>
    <col min="3590" max="3590" width="11" style="4" customWidth="1"/>
    <col min="3591" max="3591" width="15.28515625" style="4" customWidth="1"/>
    <col min="3592" max="3592" width="15.5703125" style="4" customWidth="1"/>
    <col min="3593" max="3593" width="9" style="4" customWidth="1"/>
    <col min="3594" max="3594" width="7.28515625" style="4" customWidth="1"/>
    <col min="3595" max="3595" width="6.42578125" style="4" customWidth="1"/>
    <col min="3596" max="3596" width="20.140625" style="4" customWidth="1"/>
    <col min="3597" max="3597" width="17.140625" style="4" customWidth="1"/>
    <col min="3598" max="3840" width="11.5703125" style="4"/>
    <col min="3841" max="3841" width="5.140625" style="4" customWidth="1"/>
    <col min="3842" max="3842" width="22.42578125" style="4" customWidth="1"/>
    <col min="3843" max="3843" width="11" style="4" customWidth="1"/>
    <col min="3844" max="3844" width="22.140625" style="4" customWidth="1"/>
    <col min="3845" max="3845" width="16.140625" style="4" customWidth="1"/>
    <col min="3846" max="3846" width="11" style="4" customWidth="1"/>
    <col min="3847" max="3847" width="15.28515625" style="4" customWidth="1"/>
    <col min="3848" max="3848" width="15.5703125" style="4" customWidth="1"/>
    <col min="3849" max="3849" width="9" style="4" customWidth="1"/>
    <col min="3850" max="3850" width="7.28515625" style="4" customWidth="1"/>
    <col min="3851" max="3851" width="6.42578125" style="4" customWidth="1"/>
    <col min="3852" max="3852" width="20.140625" style="4" customWidth="1"/>
    <col min="3853" max="3853" width="17.140625" style="4" customWidth="1"/>
    <col min="3854" max="4096" width="11.5703125" style="4"/>
    <col min="4097" max="4097" width="5.140625" style="4" customWidth="1"/>
    <col min="4098" max="4098" width="22.42578125" style="4" customWidth="1"/>
    <col min="4099" max="4099" width="11" style="4" customWidth="1"/>
    <col min="4100" max="4100" width="22.140625" style="4" customWidth="1"/>
    <col min="4101" max="4101" width="16.140625" style="4" customWidth="1"/>
    <col min="4102" max="4102" width="11" style="4" customWidth="1"/>
    <col min="4103" max="4103" width="15.28515625" style="4" customWidth="1"/>
    <col min="4104" max="4104" width="15.5703125" style="4" customWidth="1"/>
    <col min="4105" max="4105" width="9" style="4" customWidth="1"/>
    <col min="4106" max="4106" width="7.28515625" style="4" customWidth="1"/>
    <col min="4107" max="4107" width="6.42578125" style="4" customWidth="1"/>
    <col min="4108" max="4108" width="20.140625" style="4" customWidth="1"/>
    <col min="4109" max="4109" width="17.140625" style="4" customWidth="1"/>
    <col min="4110" max="4352" width="11.5703125" style="4"/>
    <col min="4353" max="4353" width="5.140625" style="4" customWidth="1"/>
    <col min="4354" max="4354" width="22.42578125" style="4" customWidth="1"/>
    <col min="4355" max="4355" width="11" style="4" customWidth="1"/>
    <col min="4356" max="4356" width="22.140625" style="4" customWidth="1"/>
    <col min="4357" max="4357" width="16.140625" style="4" customWidth="1"/>
    <col min="4358" max="4358" width="11" style="4" customWidth="1"/>
    <col min="4359" max="4359" width="15.28515625" style="4" customWidth="1"/>
    <col min="4360" max="4360" width="15.5703125" style="4" customWidth="1"/>
    <col min="4361" max="4361" width="9" style="4" customWidth="1"/>
    <col min="4362" max="4362" width="7.28515625" style="4" customWidth="1"/>
    <col min="4363" max="4363" width="6.42578125" style="4" customWidth="1"/>
    <col min="4364" max="4364" width="20.140625" style="4" customWidth="1"/>
    <col min="4365" max="4365" width="17.140625" style="4" customWidth="1"/>
    <col min="4366" max="4608" width="11.5703125" style="4"/>
    <col min="4609" max="4609" width="5.140625" style="4" customWidth="1"/>
    <col min="4610" max="4610" width="22.42578125" style="4" customWidth="1"/>
    <col min="4611" max="4611" width="11" style="4" customWidth="1"/>
    <col min="4612" max="4612" width="22.140625" style="4" customWidth="1"/>
    <col min="4613" max="4613" width="16.140625" style="4" customWidth="1"/>
    <col min="4614" max="4614" width="11" style="4" customWidth="1"/>
    <col min="4615" max="4615" width="15.28515625" style="4" customWidth="1"/>
    <col min="4616" max="4616" width="15.5703125" style="4" customWidth="1"/>
    <col min="4617" max="4617" width="9" style="4" customWidth="1"/>
    <col min="4618" max="4618" width="7.28515625" style="4" customWidth="1"/>
    <col min="4619" max="4619" width="6.42578125" style="4" customWidth="1"/>
    <col min="4620" max="4620" width="20.140625" style="4" customWidth="1"/>
    <col min="4621" max="4621" width="17.140625" style="4" customWidth="1"/>
    <col min="4622" max="4864" width="11.5703125" style="4"/>
    <col min="4865" max="4865" width="5.140625" style="4" customWidth="1"/>
    <col min="4866" max="4866" width="22.42578125" style="4" customWidth="1"/>
    <col min="4867" max="4867" width="11" style="4" customWidth="1"/>
    <col min="4868" max="4868" width="22.140625" style="4" customWidth="1"/>
    <col min="4869" max="4869" width="16.140625" style="4" customWidth="1"/>
    <col min="4870" max="4870" width="11" style="4" customWidth="1"/>
    <col min="4871" max="4871" width="15.28515625" style="4" customWidth="1"/>
    <col min="4872" max="4872" width="15.5703125" style="4" customWidth="1"/>
    <col min="4873" max="4873" width="9" style="4" customWidth="1"/>
    <col min="4874" max="4874" width="7.28515625" style="4" customWidth="1"/>
    <col min="4875" max="4875" width="6.42578125" style="4" customWidth="1"/>
    <col min="4876" max="4876" width="20.140625" style="4" customWidth="1"/>
    <col min="4877" max="4877" width="17.140625" style="4" customWidth="1"/>
    <col min="4878" max="5120" width="11.5703125" style="4"/>
    <col min="5121" max="5121" width="5.140625" style="4" customWidth="1"/>
    <col min="5122" max="5122" width="22.42578125" style="4" customWidth="1"/>
    <col min="5123" max="5123" width="11" style="4" customWidth="1"/>
    <col min="5124" max="5124" width="22.140625" style="4" customWidth="1"/>
    <col min="5125" max="5125" width="16.140625" style="4" customWidth="1"/>
    <col min="5126" max="5126" width="11" style="4" customWidth="1"/>
    <col min="5127" max="5127" width="15.28515625" style="4" customWidth="1"/>
    <col min="5128" max="5128" width="15.5703125" style="4" customWidth="1"/>
    <col min="5129" max="5129" width="9" style="4" customWidth="1"/>
    <col min="5130" max="5130" width="7.28515625" style="4" customWidth="1"/>
    <col min="5131" max="5131" width="6.42578125" style="4" customWidth="1"/>
    <col min="5132" max="5132" width="20.140625" style="4" customWidth="1"/>
    <col min="5133" max="5133" width="17.140625" style="4" customWidth="1"/>
    <col min="5134" max="5376" width="11.5703125" style="4"/>
    <col min="5377" max="5377" width="5.140625" style="4" customWidth="1"/>
    <col min="5378" max="5378" width="22.42578125" style="4" customWidth="1"/>
    <col min="5379" max="5379" width="11" style="4" customWidth="1"/>
    <col min="5380" max="5380" width="22.140625" style="4" customWidth="1"/>
    <col min="5381" max="5381" width="16.140625" style="4" customWidth="1"/>
    <col min="5382" max="5382" width="11" style="4" customWidth="1"/>
    <col min="5383" max="5383" width="15.28515625" style="4" customWidth="1"/>
    <col min="5384" max="5384" width="15.5703125" style="4" customWidth="1"/>
    <col min="5385" max="5385" width="9" style="4" customWidth="1"/>
    <col min="5386" max="5386" width="7.28515625" style="4" customWidth="1"/>
    <col min="5387" max="5387" width="6.42578125" style="4" customWidth="1"/>
    <col min="5388" max="5388" width="20.140625" style="4" customWidth="1"/>
    <col min="5389" max="5389" width="17.140625" style="4" customWidth="1"/>
    <col min="5390" max="5632" width="11.5703125" style="4"/>
    <col min="5633" max="5633" width="5.140625" style="4" customWidth="1"/>
    <col min="5634" max="5634" width="22.42578125" style="4" customWidth="1"/>
    <col min="5635" max="5635" width="11" style="4" customWidth="1"/>
    <col min="5636" max="5636" width="22.140625" style="4" customWidth="1"/>
    <col min="5637" max="5637" width="16.140625" style="4" customWidth="1"/>
    <col min="5638" max="5638" width="11" style="4" customWidth="1"/>
    <col min="5639" max="5639" width="15.28515625" style="4" customWidth="1"/>
    <col min="5640" max="5640" width="15.5703125" style="4" customWidth="1"/>
    <col min="5641" max="5641" width="9" style="4" customWidth="1"/>
    <col min="5642" max="5642" width="7.28515625" style="4" customWidth="1"/>
    <col min="5643" max="5643" width="6.42578125" style="4" customWidth="1"/>
    <col min="5644" max="5644" width="20.140625" style="4" customWidth="1"/>
    <col min="5645" max="5645" width="17.140625" style="4" customWidth="1"/>
    <col min="5646" max="5888" width="11.5703125" style="4"/>
    <col min="5889" max="5889" width="5.140625" style="4" customWidth="1"/>
    <col min="5890" max="5890" width="22.42578125" style="4" customWidth="1"/>
    <col min="5891" max="5891" width="11" style="4" customWidth="1"/>
    <col min="5892" max="5892" width="22.140625" style="4" customWidth="1"/>
    <col min="5893" max="5893" width="16.140625" style="4" customWidth="1"/>
    <col min="5894" max="5894" width="11" style="4" customWidth="1"/>
    <col min="5895" max="5895" width="15.28515625" style="4" customWidth="1"/>
    <col min="5896" max="5896" width="15.5703125" style="4" customWidth="1"/>
    <col min="5897" max="5897" width="9" style="4" customWidth="1"/>
    <col min="5898" max="5898" width="7.28515625" style="4" customWidth="1"/>
    <col min="5899" max="5899" width="6.42578125" style="4" customWidth="1"/>
    <col min="5900" max="5900" width="20.140625" style="4" customWidth="1"/>
    <col min="5901" max="5901" width="17.140625" style="4" customWidth="1"/>
    <col min="5902" max="6144" width="11.5703125" style="4"/>
    <col min="6145" max="6145" width="5.140625" style="4" customWidth="1"/>
    <col min="6146" max="6146" width="22.42578125" style="4" customWidth="1"/>
    <col min="6147" max="6147" width="11" style="4" customWidth="1"/>
    <col min="6148" max="6148" width="22.140625" style="4" customWidth="1"/>
    <col min="6149" max="6149" width="16.140625" style="4" customWidth="1"/>
    <col min="6150" max="6150" width="11" style="4" customWidth="1"/>
    <col min="6151" max="6151" width="15.28515625" style="4" customWidth="1"/>
    <col min="6152" max="6152" width="15.5703125" style="4" customWidth="1"/>
    <col min="6153" max="6153" width="9" style="4" customWidth="1"/>
    <col min="6154" max="6154" width="7.28515625" style="4" customWidth="1"/>
    <col min="6155" max="6155" width="6.42578125" style="4" customWidth="1"/>
    <col min="6156" max="6156" width="20.140625" style="4" customWidth="1"/>
    <col min="6157" max="6157" width="17.140625" style="4" customWidth="1"/>
    <col min="6158" max="6400" width="11.5703125" style="4"/>
    <col min="6401" max="6401" width="5.140625" style="4" customWidth="1"/>
    <col min="6402" max="6402" width="22.42578125" style="4" customWidth="1"/>
    <col min="6403" max="6403" width="11" style="4" customWidth="1"/>
    <col min="6404" max="6404" width="22.140625" style="4" customWidth="1"/>
    <col min="6405" max="6405" width="16.140625" style="4" customWidth="1"/>
    <col min="6406" max="6406" width="11" style="4" customWidth="1"/>
    <col min="6407" max="6407" width="15.28515625" style="4" customWidth="1"/>
    <col min="6408" max="6408" width="15.5703125" style="4" customWidth="1"/>
    <col min="6409" max="6409" width="9" style="4" customWidth="1"/>
    <col min="6410" max="6410" width="7.28515625" style="4" customWidth="1"/>
    <col min="6411" max="6411" width="6.42578125" style="4" customWidth="1"/>
    <col min="6412" max="6412" width="20.140625" style="4" customWidth="1"/>
    <col min="6413" max="6413" width="17.140625" style="4" customWidth="1"/>
    <col min="6414" max="6656" width="11.5703125" style="4"/>
    <col min="6657" max="6657" width="5.140625" style="4" customWidth="1"/>
    <col min="6658" max="6658" width="22.42578125" style="4" customWidth="1"/>
    <col min="6659" max="6659" width="11" style="4" customWidth="1"/>
    <col min="6660" max="6660" width="22.140625" style="4" customWidth="1"/>
    <col min="6661" max="6661" width="16.140625" style="4" customWidth="1"/>
    <col min="6662" max="6662" width="11" style="4" customWidth="1"/>
    <col min="6663" max="6663" width="15.28515625" style="4" customWidth="1"/>
    <col min="6664" max="6664" width="15.5703125" style="4" customWidth="1"/>
    <col min="6665" max="6665" width="9" style="4" customWidth="1"/>
    <col min="6666" max="6666" width="7.28515625" style="4" customWidth="1"/>
    <col min="6667" max="6667" width="6.42578125" style="4" customWidth="1"/>
    <col min="6668" max="6668" width="20.140625" style="4" customWidth="1"/>
    <col min="6669" max="6669" width="17.140625" style="4" customWidth="1"/>
    <col min="6670" max="6912" width="11.5703125" style="4"/>
    <col min="6913" max="6913" width="5.140625" style="4" customWidth="1"/>
    <col min="6914" max="6914" width="22.42578125" style="4" customWidth="1"/>
    <col min="6915" max="6915" width="11" style="4" customWidth="1"/>
    <col min="6916" max="6916" width="22.140625" style="4" customWidth="1"/>
    <col min="6917" max="6917" width="16.140625" style="4" customWidth="1"/>
    <col min="6918" max="6918" width="11" style="4" customWidth="1"/>
    <col min="6919" max="6919" width="15.28515625" style="4" customWidth="1"/>
    <col min="6920" max="6920" width="15.5703125" style="4" customWidth="1"/>
    <col min="6921" max="6921" width="9" style="4" customWidth="1"/>
    <col min="6922" max="6922" width="7.28515625" style="4" customWidth="1"/>
    <col min="6923" max="6923" width="6.42578125" style="4" customWidth="1"/>
    <col min="6924" max="6924" width="20.140625" style="4" customWidth="1"/>
    <col min="6925" max="6925" width="17.140625" style="4" customWidth="1"/>
    <col min="6926" max="7168" width="11.5703125" style="4"/>
    <col min="7169" max="7169" width="5.140625" style="4" customWidth="1"/>
    <col min="7170" max="7170" width="22.42578125" style="4" customWidth="1"/>
    <col min="7171" max="7171" width="11" style="4" customWidth="1"/>
    <col min="7172" max="7172" width="22.140625" style="4" customWidth="1"/>
    <col min="7173" max="7173" width="16.140625" style="4" customWidth="1"/>
    <col min="7174" max="7174" width="11" style="4" customWidth="1"/>
    <col min="7175" max="7175" width="15.28515625" style="4" customWidth="1"/>
    <col min="7176" max="7176" width="15.5703125" style="4" customWidth="1"/>
    <col min="7177" max="7177" width="9" style="4" customWidth="1"/>
    <col min="7178" max="7178" width="7.28515625" style="4" customWidth="1"/>
    <col min="7179" max="7179" width="6.42578125" style="4" customWidth="1"/>
    <col min="7180" max="7180" width="20.140625" style="4" customWidth="1"/>
    <col min="7181" max="7181" width="17.140625" style="4" customWidth="1"/>
    <col min="7182" max="7424" width="11.5703125" style="4"/>
    <col min="7425" max="7425" width="5.140625" style="4" customWidth="1"/>
    <col min="7426" max="7426" width="22.42578125" style="4" customWidth="1"/>
    <col min="7427" max="7427" width="11" style="4" customWidth="1"/>
    <col min="7428" max="7428" width="22.140625" style="4" customWidth="1"/>
    <col min="7429" max="7429" width="16.140625" style="4" customWidth="1"/>
    <col min="7430" max="7430" width="11" style="4" customWidth="1"/>
    <col min="7431" max="7431" width="15.28515625" style="4" customWidth="1"/>
    <col min="7432" max="7432" width="15.5703125" style="4" customWidth="1"/>
    <col min="7433" max="7433" width="9" style="4" customWidth="1"/>
    <col min="7434" max="7434" width="7.28515625" style="4" customWidth="1"/>
    <col min="7435" max="7435" width="6.42578125" style="4" customWidth="1"/>
    <col min="7436" max="7436" width="20.140625" style="4" customWidth="1"/>
    <col min="7437" max="7437" width="17.140625" style="4" customWidth="1"/>
    <col min="7438" max="7680" width="11.5703125" style="4"/>
    <col min="7681" max="7681" width="5.140625" style="4" customWidth="1"/>
    <col min="7682" max="7682" width="22.42578125" style="4" customWidth="1"/>
    <col min="7683" max="7683" width="11" style="4" customWidth="1"/>
    <col min="7684" max="7684" width="22.140625" style="4" customWidth="1"/>
    <col min="7685" max="7685" width="16.140625" style="4" customWidth="1"/>
    <col min="7686" max="7686" width="11" style="4" customWidth="1"/>
    <col min="7687" max="7687" width="15.28515625" style="4" customWidth="1"/>
    <col min="7688" max="7688" width="15.5703125" style="4" customWidth="1"/>
    <col min="7689" max="7689" width="9" style="4" customWidth="1"/>
    <col min="7690" max="7690" width="7.28515625" style="4" customWidth="1"/>
    <col min="7691" max="7691" width="6.42578125" style="4" customWidth="1"/>
    <col min="7692" max="7692" width="20.140625" style="4" customWidth="1"/>
    <col min="7693" max="7693" width="17.140625" style="4" customWidth="1"/>
    <col min="7694" max="7936" width="11.5703125" style="4"/>
    <col min="7937" max="7937" width="5.140625" style="4" customWidth="1"/>
    <col min="7938" max="7938" width="22.42578125" style="4" customWidth="1"/>
    <col min="7939" max="7939" width="11" style="4" customWidth="1"/>
    <col min="7940" max="7940" width="22.140625" style="4" customWidth="1"/>
    <col min="7941" max="7941" width="16.140625" style="4" customWidth="1"/>
    <col min="7942" max="7942" width="11" style="4" customWidth="1"/>
    <col min="7943" max="7943" width="15.28515625" style="4" customWidth="1"/>
    <col min="7944" max="7944" width="15.5703125" style="4" customWidth="1"/>
    <col min="7945" max="7945" width="9" style="4" customWidth="1"/>
    <col min="7946" max="7946" width="7.28515625" style="4" customWidth="1"/>
    <col min="7947" max="7947" width="6.42578125" style="4" customWidth="1"/>
    <col min="7948" max="7948" width="20.140625" style="4" customWidth="1"/>
    <col min="7949" max="7949" width="17.140625" style="4" customWidth="1"/>
    <col min="7950" max="8192" width="11.5703125" style="4"/>
    <col min="8193" max="8193" width="5.140625" style="4" customWidth="1"/>
    <col min="8194" max="8194" width="22.42578125" style="4" customWidth="1"/>
    <col min="8195" max="8195" width="11" style="4" customWidth="1"/>
    <col min="8196" max="8196" width="22.140625" style="4" customWidth="1"/>
    <col min="8197" max="8197" width="16.140625" style="4" customWidth="1"/>
    <col min="8198" max="8198" width="11" style="4" customWidth="1"/>
    <col min="8199" max="8199" width="15.28515625" style="4" customWidth="1"/>
    <col min="8200" max="8200" width="15.5703125" style="4" customWidth="1"/>
    <col min="8201" max="8201" width="9" style="4" customWidth="1"/>
    <col min="8202" max="8202" width="7.28515625" style="4" customWidth="1"/>
    <col min="8203" max="8203" width="6.42578125" style="4" customWidth="1"/>
    <col min="8204" max="8204" width="20.140625" style="4" customWidth="1"/>
    <col min="8205" max="8205" width="17.140625" style="4" customWidth="1"/>
    <col min="8206" max="8448" width="11.5703125" style="4"/>
    <col min="8449" max="8449" width="5.140625" style="4" customWidth="1"/>
    <col min="8450" max="8450" width="22.42578125" style="4" customWidth="1"/>
    <col min="8451" max="8451" width="11" style="4" customWidth="1"/>
    <col min="8452" max="8452" width="22.140625" style="4" customWidth="1"/>
    <col min="8453" max="8453" width="16.140625" style="4" customWidth="1"/>
    <col min="8454" max="8454" width="11" style="4" customWidth="1"/>
    <col min="8455" max="8455" width="15.28515625" style="4" customWidth="1"/>
    <col min="8456" max="8456" width="15.5703125" style="4" customWidth="1"/>
    <col min="8457" max="8457" width="9" style="4" customWidth="1"/>
    <col min="8458" max="8458" width="7.28515625" style="4" customWidth="1"/>
    <col min="8459" max="8459" width="6.42578125" style="4" customWidth="1"/>
    <col min="8460" max="8460" width="20.140625" style="4" customWidth="1"/>
    <col min="8461" max="8461" width="17.140625" style="4" customWidth="1"/>
    <col min="8462" max="8704" width="11.5703125" style="4"/>
    <col min="8705" max="8705" width="5.140625" style="4" customWidth="1"/>
    <col min="8706" max="8706" width="22.42578125" style="4" customWidth="1"/>
    <col min="8707" max="8707" width="11" style="4" customWidth="1"/>
    <col min="8708" max="8708" width="22.140625" style="4" customWidth="1"/>
    <col min="8709" max="8709" width="16.140625" style="4" customWidth="1"/>
    <col min="8710" max="8710" width="11" style="4" customWidth="1"/>
    <col min="8711" max="8711" width="15.28515625" style="4" customWidth="1"/>
    <col min="8712" max="8712" width="15.5703125" style="4" customWidth="1"/>
    <col min="8713" max="8713" width="9" style="4" customWidth="1"/>
    <col min="8714" max="8714" width="7.28515625" style="4" customWidth="1"/>
    <col min="8715" max="8715" width="6.42578125" style="4" customWidth="1"/>
    <col min="8716" max="8716" width="20.140625" style="4" customWidth="1"/>
    <col min="8717" max="8717" width="17.140625" style="4" customWidth="1"/>
    <col min="8718" max="8960" width="11.5703125" style="4"/>
    <col min="8961" max="8961" width="5.140625" style="4" customWidth="1"/>
    <col min="8962" max="8962" width="22.42578125" style="4" customWidth="1"/>
    <col min="8963" max="8963" width="11" style="4" customWidth="1"/>
    <col min="8964" max="8964" width="22.140625" style="4" customWidth="1"/>
    <col min="8965" max="8965" width="16.140625" style="4" customWidth="1"/>
    <col min="8966" max="8966" width="11" style="4" customWidth="1"/>
    <col min="8967" max="8967" width="15.28515625" style="4" customWidth="1"/>
    <col min="8968" max="8968" width="15.5703125" style="4" customWidth="1"/>
    <col min="8969" max="8969" width="9" style="4" customWidth="1"/>
    <col min="8970" max="8970" width="7.28515625" style="4" customWidth="1"/>
    <col min="8971" max="8971" width="6.42578125" style="4" customWidth="1"/>
    <col min="8972" max="8972" width="20.140625" style="4" customWidth="1"/>
    <col min="8973" max="8973" width="17.140625" style="4" customWidth="1"/>
    <col min="8974" max="9216" width="11.5703125" style="4"/>
    <col min="9217" max="9217" width="5.140625" style="4" customWidth="1"/>
    <col min="9218" max="9218" width="22.42578125" style="4" customWidth="1"/>
    <col min="9219" max="9219" width="11" style="4" customWidth="1"/>
    <col min="9220" max="9220" width="22.140625" style="4" customWidth="1"/>
    <col min="9221" max="9221" width="16.140625" style="4" customWidth="1"/>
    <col min="9222" max="9222" width="11" style="4" customWidth="1"/>
    <col min="9223" max="9223" width="15.28515625" style="4" customWidth="1"/>
    <col min="9224" max="9224" width="15.5703125" style="4" customWidth="1"/>
    <col min="9225" max="9225" width="9" style="4" customWidth="1"/>
    <col min="9226" max="9226" width="7.28515625" style="4" customWidth="1"/>
    <col min="9227" max="9227" width="6.42578125" style="4" customWidth="1"/>
    <col min="9228" max="9228" width="20.140625" style="4" customWidth="1"/>
    <col min="9229" max="9229" width="17.140625" style="4" customWidth="1"/>
    <col min="9230" max="9472" width="11.5703125" style="4"/>
    <col min="9473" max="9473" width="5.140625" style="4" customWidth="1"/>
    <col min="9474" max="9474" width="22.42578125" style="4" customWidth="1"/>
    <col min="9475" max="9475" width="11" style="4" customWidth="1"/>
    <col min="9476" max="9476" width="22.140625" style="4" customWidth="1"/>
    <col min="9477" max="9477" width="16.140625" style="4" customWidth="1"/>
    <col min="9478" max="9478" width="11" style="4" customWidth="1"/>
    <col min="9479" max="9479" width="15.28515625" style="4" customWidth="1"/>
    <col min="9480" max="9480" width="15.5703125" style="4" customWidth="1"/>
    <col min="9481" max="9481" width="9" style="4" customWidth="1"/>
    <col min="9482" max="9482" width="7.28515625" style="4" customWidth="1"/>
    <col min="9483" max="9483" width="6.42578125" style="4" customWidth="1"/>
    <col min="9484" max="9484" width="20.140625" style="4" customWidth="1"/>
    <col min="9485" max="9485" width="17.140625" style="4" customWidth="1"/>
    <col min="9486" max="9728" width="11.5703125" style="4"/>
    <col min="9729" max="9729" width="5.140625" style="4" customWidth="1"/>
    <col min="9730" max="9730" width="22.42578125" style="4" customWidth="1"/>
    <col min="9731" max="9731" width="11" style="4" customWidth="1"/>
    <col min="9732" max="9732" width="22.140625" style="4" customWidth="1"/>
    <col min="9733" max="9733" width="16.140625" style="4" customWidth="1"/>
    <col min="9734" max="9734" width="11" style="4" customWidth="1"/>
    <col min="9735" max="9735" width="15.28515625" style="4" customWidth="1"/>
    <col min="9736" max="9736" width="15.5703125" style="4" customWidth="1"/>
    <col min="9737" max="9737" width="9" style="4" customWidth="1"/>
    <col min="9738" max="9738" width="7.28515625" style="4" customWidth="1"/>
    <col min="9739" max="9739" width="6.42578125" style="4" customWidth="1"/>
    <col min="9740" max="9740" width="20.140625" style="4" customWidth="1"/>
    <col min="9741" max="9741" width="17.140625" style="4" customWidth="1"/>
    <col min="9742" max="9984" width="11.5703125" style="4"/>
    <col min="9985" max="9985" width="5.140625" style="4" customWidth="1"/>
    <col min="9986" max="9986" width="22.42578125" style="4" customWidth="1"/>
    <col min="9987" max="9987" width="11" style="4" customWidth="1"/>
    <col min="9988" max="9988" width="22.140625" style="4" customWidth="1"/>
    <col min="9989" max="9989" width="16.140625" style="4" customWidth="1"/>
    <col min="9990" max="9990" width="11" style="4" customWidth="1"/>
    <col min="9991" max="9991" width="15.28515625" style="4" customWidth="1"/>
    <col min="9992" max="9992" width="15.5703125" style="4" customWidth="1"/>
    <col min="9993" max="9993" width="9" style="4" customWidth="1"/>
    <col min="9994" max="9994" width="7.28515625" style="4" customWidth="1"/>
    <col min="9995" max="9995" width="6.42578125" style="4" customWidth="1"/>
    <col min="9996" max="9996" width="20.140625" style="4" customWidth="1"/>
    <col min="9997" max="9997" width="17.140625" style="4" customWidth="1"/>
    <col min="9998" max="10240" width="11.5703125" style="4"/>
    <col min="10241" max="10241" width="5.140625" style="4" customWidth="1"/>
    <col min="10242" max="10242" width="22.42578125" style="4" customWidth="1"/>
    <col min="10243" max="10243" width="11" style="4" customWidth="1"/>
    <col min="10244" max="10244" width="22.140625" style="4" customWidth="1"/>
    <col min="10245" max="10245" width="16.140625" style="4" customWidth="1"/>
    <col min="10246" max="10246" width="11" style="4" customWidth="1"/>
    <col min="10247" max="10247" width="15.28515625" style="4" customWidth="1"/>
    <col min="10248" max="10248" width="15.5703125" style="4" customWidth="1"/>
    <col min="10249" max="10249" width="9" style="4" customWidth="1"/>
    <col min="10250" max="10250" width="7.28515625" style="4" customWidth="1"/>
    <col min="10251" max="10251" width="6.42578125" style="4" customWidth="1"/>
    <col min="10252" max="10252" width="20.140625" style="4" customWidth="1"/>
    <col min="10253" max="10253" width="17.140625" style="4" customWidth="1"/>
    <col min="10254" max="10496" width="11.5703125" style="4"/>
    <col min="10497" max="10497" width="5.140625" style="4" customWidth="1"/>
    <col min="10498" max="10498" width="22.42578125" style="4" customWidth="1"/>
    <col min="10499" max="10499" width="11" style="4" customWidth="1"/>
    <col min="10500" max="10500" width="22.140625" style="4" customWidth="1"/>
    <col min="10501" max="10501" width="16.140625" style="4" customWidth="1"/>
    <col min="10502" max="10502" width="11" style="4" customWidth="1"/>
    <col min="10503" max="10503" width="15.28515625" style="4" customWidth="1"/>
    <col min="10504" max="10504" width="15.5703125" style="4" customWidth="1"/>
    <col min="10505" max="10505" width="9" style="4" customWidth="1"/>
    <col min="10506" max="10506" width="7.28515625" style="4" customWidth="1"/>
    <col min="10507" max="10507" width="6.42578125" style="4" customWidth="1"/>
    <col min="10508" max="10508" width="20.140625" style="4" customWidth="1"/>
    <col min="10509" max="10509" width="17.140625" style="4" customWidth="1"/>
    <col min="10510" max="10752" width="11.5703125" style="4"/>
    <col min="10753" max="10753" width="5.140625" style="4" customWidth="1"/>
    <col min="10754" max="10754" width="22.42578125" style="4" customWidth="1"/>
    <col min="10755" max="10755" width="11" style="4" customWidth="1"/>
    <col min="10756" max="10756" width="22.140625" style="4" customWidth="1"/>
    <col min="10757" max="10757" width="16.140625" style="4" customWidth="1"/>
    <col min="10758" max="10758" width="11" style="4" customWidth="1"/>
    <col min="10759" max="10759" width="15.28515625" style="4" customWidth="1"/>
    <col min="10760" max="10760" width="15.5703125" style="4" customWidth="1"/>
    <col min="10761" max="10761" width="9" style="4" customWidth="1"/>
    <col min="10762" max="10762" width="7.28515625" style="4" customWidth="1"/>
    <col min="10763" max="10763" width="6.42578125" style="4" customWidth="1"/>
    <col min="10764" max="10764" width="20.140625" style="4" customWidth="1"/>
    <col min="10765" max="10765" width="17.140625" style="4" customWidth="1"/>
    <col min="10766" max="11008" width="11.5703125" style="4"/>
    <col min="11009" max="11009" width="5.140625" style="4" customWidth="1"/>
    <col min="11010" max="11010" width="22.42578125" style="4" customWidth="1"/>
    <col min="11011" max="11011" width="11" style="4" customWidth="1"/>
    <col min="11012" max="11012" width="22.140625" style="4" customWidth="1"/>
    <col min="11013" max="11013" width="16.140625" style="4" customWidth="1"/>
    <col min="11014" max="11014" width="11" style="4" customWidth="1"/>
    <col min="11015" max="11015" width="15.28515625" style="4" customWidth="1"/>
    <col min="11016" max="11016" width="15.5703125" style="4" customWidth="1"/>
    <col min="11017" max="11017" width="9" style="4" customWidth="1"/>
    <col min="11018" max="11018" width="7.28515625" style="4" customWidth="1"/>
    <col min="11019" max="11019" width="6.42578125" style="4" customWidth="1"/>
    <col min="11020" max="11020" width="20.140625" style="4" customWidth="1"/>
    <col min="11021" max="11021" width="17.140625" style="4" customWidth="1"/>
    <col min="11022" max="11264" width="11.5703125" style="4"/>
    <col min="11265" max="11265" width="5.140625" style="4" customWidth="1"/>
    <col min="11266" max="11266" width="22.42578125" style="4" customWidth="1"/>
    <col min="11267" max="11267" width="11" style="4" customWidth="1"/>
    <col min="11268" max="11268" width="22.140625" style="4" customWidth="1"/>
    <col min="11269" max="11269" width="16.140625" style="4" customWidth="1"/>
    <col min="11270" max="11270" width="11" style="4" customWidth="1"/>
    <col min="11271" max="11271" width="15.28515625" style="4" customWidth="1"/>
    <col min="11272" max="11272" width="15.5703125" style="4" customWidth="1"/>
    <col min="11273" max="11273" width="9" style="4" customWidth="1"/>
    <col min="11274" max="11274" width="7.28515625" style="4" customWidth="1"/>
    <col min="11275" max="11275" width="6.42578125" style="4" customWidth="1"/>
    <col min="11276" max="11276" width="20.140625" style="4" customWidth="1"/>
    <col min="11277" max="11277" width="17.140625" style="4" customWidth="1"/>
    <col min="11278" max="11520" width="11.5703125" style="4"/>
    <col min="11521" max="11521" width="5.140625" style="4" customWidth="1"/>
    <col min="11522" max="11522" width="22.42578125" style="4" customWidth="1"/>
    <col min="11523" max="11523" width="11" style="4" customWidth="1"/>
    <col min="11524" max="11524" width="22.140625" style="4" customWidth="1"/>
    <col min="11525" max="11525" width="16.140625" style="4" customWidth="1"/>
    <col min="11526" max="11526" width="11" style="4" customWidth="1"/>
    <col min="11527" max="11527" width="15.28515625" style="4" customWidth="1"/>
    <col min="11528" max="11528" width="15.5703125" style="4" customWidth="1"/>
    <col min="11529" max="11529" width="9" style="4" customWidth="1"/>
    <col min="11530" max="11530" width="7.28515625" style="4" customWidth="1"/>
    <col min="11531" max="11531" width="6.42578125" style="4" customWidth="1"/>
    <col min="11532" max="11532" width="20.140625" style="4" customWidth="1"/>
    <col min="11533" max="11533" width="17.140625" style="4" customWidth="1"/>
    <col min="11534" max="11776" width="11.5703125" style="4"/>
    <col min="11777" max="11777" width="5.140625" style="4" customWidth="1"/>
    <col min="11778" max="11778" width="22.42578125" style="4" customWidth="1"/>
    <col min="11779" max="11779" width="11" style="4" customWidth="1"/>
    <col min="11780" max="11780" width="22.140625" style="4" customWidth="1"/>
    <col min="11781" max="11781" width="16.140625" style="4" customWidth="1"/>
    <col min="11782" max="11782" width="11" style="4" customWidth="1"/>
    <col min="11783" max="11783" width="15.28515625" style="4" customWidth="1"/>
    <col min="11784" max="11784" width="15.5703125" style="4" customWidth="1"/>
    <col min="11785" max="11785" width="9" style="4" customWidth="1"/>
    <col min="11786" max="11786" width="7.28515625" style="4" customWidth="1"/>
    <col min="11787" max="11787" width="6.42578125" style="4" customWidth="1"/>
    <col min="11788" max="11788" width="20.140625" style="4" customWidth="1"/>
    <col min="11789" max="11789" width="17.140625" style="4" customWidth="1"/>
    <col min="11790" max="12032" width="11.5703125" style="4"/>
    <col min="12033" max="12033" width="5.140625" style="4" customWidth="1"/>
    <col min="12034" max="12034" width="22.42578125" style="4" customWidth="1"/>
    <col min="12035" max="12035" width="11" style="4" customWidth="1"/>
    <col min="12036" max="12036" width="22.140625" style="4" customWidth="1"/>
    <col min="12037" max="12037" width="16.140625" style="4" customWidth="1"/>
    <col min="12038" max="12038" width="11" style="4" customWidth="1"/>
    <col min="12039" max="12039" width="15.28515625" style="4" customWidth="1"/>
    <col min="12040" max="12040" width="15.5703125" style="4" customWidth="1"/>
    <col min="12041" max="12041" width="9" style="4" customWidth="1"/>
    <col min="12042" max="12042" width="7.28515625" style="4" customWidth="1"/>
    <col min="12043" max="12043" width="6.42578125" style="4" customWidth="1"/>
    <col min="12044" max="12044" width="20.140625" style="4" customWidth="1"/>
    <col min="12045" max="12045" width="17.140625" style="4" customWidth="1"/>
    <col min="12046" max="12288" width="11.5703125" style="4"/>
    <col min="12289" max="12289" width="5.140625" style="4" customWidth="1"/>
    <col min="12290" max="12290" width="22.42578125" style="4" customWidth="1"/>
    <col min="12291" max="12291" width="11" style="4" customWidth="1"/>
    <col min="12292" max="12292" width="22.140625" style="4" customWidth="1"/>
    <col min="12293" max="12293" width="16.140625" style="4" customWidth="1"/>
    <col min="12294" max="12294" width="11" style="4" customWidth="1"/>
    <col min="12295" max="12295" width="15.28515625" style="4" customWidth="1"/>
    <col min="12296" max="12296" width="15.5703125" style="4" customWidth="1"/>
    <col min="12297" max="12297" width="9" style="4" customWidth="1"/>
    <col min="12298" max="12298" width="7.28515625" style="4" customWidth="1"/>
    <col min="12299" max="12299" width="6.42578125" style="4" customWidth="1"/>
    <col min="12300" max="12300" width="20.140625" style="4" customWidth="1"/>
    <col min="12301" max="12301" width="17.140625" style="4" customWidth="1"/>
    <col min="12302" max="12544" width="11.5703125" style="4"/>
    <col min="12545" max="12545" width="5.140625" style="4" customWidth="1"/>
    <col min="12546" max="12546" width="22.42578125" style="4" customWidth="1"/>
    <col min="12547" max="12547" width="11" style="4" customWidth="1"/>
    <col min="12548" max="12548" width="22.140625" style="4" customWidth="1"/>
    <col min="12549" max="12549" width="16.140625" style="4" customWidth="1"/>
    <col min="12550" max="12550" width="11" style="4" customWidth="1"/>
    <col min="12551" max="12551" width="15.28515625" style="4" customWidth="1"/>
    <col min="12552" max="12552" width="15.5703125" style="4" customWidth="1"/>
    <col min="12553" max="12553" width="9" style="4" customWidth="1"/>
    <col min="12554" max="12554" width="7.28515625" style="4" customWidth="1"/>
    <col min="12555" max="12555" width="6.42578125" style="4" customWidth="1"/>
    <col min="12556" max="12556" width="20.140625" style="4" customWidth="1"/>
    <col min="12557" max="12557" width="17.140625" style="4" customWidth="1"/>
    <col min="12558" max="12800" width="11.5703125" style="4"/>
    <col min="12801" max="12801" width="5.140625" style="4" customWidth="1"/>
    <col min="12802" max="12802" width="22.42578125" style="4" customWidth="1"/>
    <col min="12803" max="12803" width="11" style="4" customWidth="1"/>
    <col min="12804" max="12804" width="22.140625" style="4" customWidth="1"/>
    <col min="12805" max="12805" width="16.140625" style="4" customWidth="1"/>
    <col min="12806" max="12806" width="11" style="4" customWidth="1"/>
    <col min="12807" max="12807" width="15.28515625" style="4" customWidth="1"/>
    <col min="12808" max="12808" width="15.5703125" style="4" customWidth="1"/>
    <col min="12809" max="12809" width="9" style="4" customWidth="1"/>
    <col min="12810" max="12810" width="7.28515625" style="4" customWidth="1"/>
    <col min="12811" max="12811" width="6.42578125" style="4" customWidth="1"/>
    <col min="12812" max="12812" width="20.140625" style="4" customWidth="1"/>
    <col min="12813" max="12813" width="17.140625" style="4" customWidth="1"/>
    <col min="12814" max="13056" width="11.5703125" style="4"/>
    <col min="13057" max="13057" width="5.140625" style="4" customWidth="1"/>
    <col min="13058" max="13058" width="22.42578125" style="4" customWidth="1"/>
    <col min="13059" max="13059" width="11" style="4" customWidth="1"/>
    <col min="13060" max="13060" width="22.140625" style="4" customWidth="1"/>
    <col min="13061" max="13061" width="16.140625" style="4" customWidth="1"/>
    <col min="13062" max="13062" width="11" style="4" customWidth="1"/>
    <col min="13063" max="13063" width="15.28515625" style="4" customWidth="1"/>
    <col min="13064" max="13064" width="15.5703125" style="4" customWidth="1"/>
    <col min="13065" max="13065" width="9" style="4" customWidth="1"/>
    <col min="13066" max="13066" width="7.28515625" style="4" customWidth="1"/>
    <col min="13067" max="13067" width="6.42578125" style="4" customWidth="1"/>
    <col min="13068" max="13068" width="20.140625" style="4" customWidth="1"/>
    <col min="13069" max="13069" width="17.140625" style="4" customWidth="1"/>
    <col min="13070" max="13312" width="11.5703125" style="4"/>
    <col min="13313" max="13313" width="5.140625" style="4" customWidth="1"/>
    <col min="13314" max="13314" width="22.42578125" style="4" customWidth="1"/>
    <col min="13315" max="13315" width="11" style="4" customWidth="1"/>
    <col min="13316" max="13316" width="22.140625" style="4" customWidth="1"/>
    <col min="13317" max="13317" width="16.140625" style="4" customWidth="1"/>
    <col min="13318" max="13318" width="11" style="4" customWidth="1"/>
    <col min="13319" max="13319" width="15.28515625" style="4" customWidth="1"/>
    <col min="13320" max="13320" width="15.5703125" style="4" customWidth="1"/>
    <col min="13321" max="13321" width="9" style="4" customWidth="1"/>
    <col min="13322" max="13322" width="7.28515625" style="4" customWidth="1"/>
    <col min="13323" max="13323" width="6.42578125" style="4" customWidth="1"/>
    <col min="13324" max="13324" width="20.140625" style="4" customWidth="1"/>
    <col min="13325" max="13325" width="17.140625" style="4" customWidth="1"/>
    <col min="13326" max="13568" width="11.5703125" style="4"/>
    <col min="13569" max="13569" width="5.140625" style="4" customWidth="1"/>
    <col min="13570" max="13570" width="22.42578125" style="4" customWidth="1"/>
    <col min="13571" max="13571" width="11" style="4" customWidth="1"/>
    <col min="13572" max="13572" width="22.140625" style="4" customWidth="1"/>
    <col min="13573" max="13573" width="16.140625" style="4" customWidth="1"/>
    <col min="13574" max="13574" width="11" style="4" customWidth="1"/>
    <col min="13575" max="13575" width="15.28515625" style="4" customWidth="1"/>
    <col min="13576" max="13576" width="15.5703125" style="4" customWidth="1"/>
    <col min="13577" max="13577" width="9" style="4" customWidth="1"/>
    <col min="13578" max="13578" width="7.28515625" style="4" customWidth="1"/>
    <col min="13579" max="13579" width="6.42578125" style="4" customWidth="1"/>
    <col min="13580" max="13580" width="20.140625" style="4" customWidth="1"/>
    <col min="13581" max="13581" width="17.140625" style="4" customWidth="1"/>
    <col min="13582" max="13824" width="11.5703125" style="4"/>
    <col min="13825" max="13825" width="5.140625" style="4" customWidth="1"/>
    <col min="13826" max="13826" width="22.42578125" style="4" customWidth="1"/>
    <col min="13827" max="13827" width="11" style="4" customWidth="1"/>
    <col min="13828" max="13828" width="22.140625" style="4" customWidth="1"/>
    <col min="13829" max="13829" width="16.140625" style="4" customWidth="1"/>
    <col min="13830" max="13830" width="11" style="4" customWidth="1"/>
    <col min="13831" max="13831" width="15.28515625" style="4" customWidth="1"/>
    <col min="13832" max="13832" width="15.5703125" style="4" customWidth="1"/>
    <col min="13833" max="13833" width="9" style="4" customWidth="1"/>
    <col min="13834" max="13834" width="7.28515625" style="4" customWidth="1"/>
    <col min="13835" max="13835" width="6.42578125" style="4" customWidth="1"/>
    <col min="13836" max="13836" width="20.140625" style="4" customWidth="1"/>
    <col min="13837" max="13837" width="17.140625" style="4" customWidth="1"/>
    <col min="13838" max="14080" width="11.5703125" style="4"/>
    <col min="14081" max="14081" width="5.140625" style="4" customWidth="1"/>
    <col min="14082" max="14082" width="22.42578125" style="4" customWidth="1"/>
    <col min="14083" max="14083" width="11" style="4" customWidth="1"/>
    <col min="14084" max="14084" width="22.140625" style="4" customWidth="1"/>
    <col min="14085" max="14085" width="16.140625" style="4" customWidth="1"/>
    <col min="14086" max="14086" width="11" style="4" customWidth="1"/>
    <col min="14087" max="14087" width="15.28515625" style="4" customWidth="1"/>
    <col min="14088" max="14088" width="15.5703125" style="4" customWidth="1"/>
    <col min="14089" max="14089" width="9" style="4" customWidth="1"/>
    <col min="14090" max="14090" width="7.28515625" style="4" customWidth="1"/>
    <col min="14091" max="14091" width="6.42578125" style="4" customWidth="1"/>
    <col min="14092" max="14092" width="20.140625" style="4" customWidth="1"/>
    <col min="14093" max="14093" width="17.140625" style="4" customWidth="1"/>
    <col min="14094" max="14336" width="11.5703125" style="4"/>
    <col min="14337" max="14337" width="5.140625" style="4" customWidth="1"/>
    <col min="14338" max="14338" width="22.42578125" style="4" customWidth="1"/>
    <col min="14339" max="14339" width="11" style="4" customWidth="1"/>
    <col min="14340" max="14340" width="22.140625" style="4" customWidth="1"/>
    <col min="14341" max="14341" width="16.140625" style="4" customWidth="1"/>
    <col min="14342" max="14342" width="11" style="4" customWidth="1"/>
    <col min="14343" max="14343" width="15.28515625" style="4" customWidth="1"/>
    <col min="14344" max="14344" width="15.5703125" style="4" customWidth="1"/>
    <col min="14345" max="14345" width="9" style="4" customWidth="1"/>
    <col min="14346" max="14346" width="7.28515625" style="4" customWidth="1"/>
    <col min="14347" max="14347" width="6.42578125" style="4" customWidth="1"/>
    <col min="14348" max="14348" width="20.140625" style="4" customWidth="1"/>
    <col min="14349" max="14349" width="17.140625" style="4" customWidth="1"/>
    <col min="14350" max="14592" width="11.5703125" style="4"/>
    <col min="14593" max="14593" width="5.140625" style="4" customWidth="1"/>
    <col min="14594" max="14594" width="22.42578125" style="4" customWidth="1"/>
    <col min="14595" max="14595" width="11" style="4" customWidth="1"/>
    <col min="14596" max="14596" width="22.140625" style="4" customWidth="1"/>
    <col min="14597" max="14597" width="16.140625" style="4" customWidth="1"/>
    <col min="14598" max="14598" width="11" style="4" customWidth="1"/>
    <col min="14599" max="14599" width="15.28515625" style="4" customWidth="1"/>
    <col min="14600" max="14600" width="15.5703125" style="4" customWidth="1"/>
    <col min="14601" max="14601" width="9" style="4" customWidth="1"/>
    <col min="14602" max="14602" width="7.28515625" style="4" customWidth="1"/>
    <col min="14603" max="14603" width="6.42578125" style="4" customWidth="1"/>
    <col min="14604" max="14604" width="20.140625" style="4" customWidth="1"/>
    <col min="14605" max="14605" width="17.140625" style="4" customWidth="1"/>
    <col min="14606" max="14848" width="11.5703125" style="4"/>
    <col min="14849" max="14849" width="5.140625" style="4" customWidth="1"/>
    <col min="14850" max="14850" width="22.42578125" style="4" customWidth="1"/>
    <col min="14851" max="14851" width="11" style="4" customWidth="1"/>
    <col min="14852" max="14852" width="22.140625" style="4" customWidth="1"/>
    <col min="14853" max="14853" width="16.140625" style="4" customWidth="1"/>
    <col min="14854" max="14854" width="11" style="4" customWidth="1"/>
    <col min="14855" max="14855" width="15.28515625" style="4" customWidth="1"/>
    <col min="14856" max="14856" width="15.5703125" style="4" customWidth="1"/>
    <col min="14857" max="14857" width="9" style="4" customWidth="1"/>
    <col min="14858" max="14858" width="7.28515625" style="4" customWidth="1"/>
    <col min="14859" max="14859" width="6.42578125" style="4" customWidth="1"/>
    <col min="14860" max="14860" width="20.140625" style="4" customWidth="1"/>
    <col min="14861" max="14861" width="17.140625" style="4" customWidth="1"/>
    <col min="14862" max="15104" width="11.5703125" style="4"/>
    <col min="15105" max="15105" width="5.140625" style="4" customWidth="1"/>
    <col min="15106" max="15106" width="22.42578125" style="4" customWidth="1"/>
    <col min="15107" max="15107" width="11" style="4" customWidth="1"/>
    <col min="15108" max="15108" width="22.140625" style="4" customWidth="1"/>
    <col min="15109" max="15109" width="16.140625" style="4" customWidth="1"/>
    <col min="15110" max="15110" width="11" style="4" customWidth="1"/>
    <col min="15111" max="15111" width="15.28515625" style="4" customWidth="1"/>
    <col min="15112" max="15112" width="15.5703125" style="4" customWidth="1"/>
    <col min="15113" max="15113" width="9" style="4" customWidth="1"/>
    <col min="15114" max="15114" width="7.28515625" style="4" customWidth="1"/>
    <col min="15115" max="15115" width="6.42578125" style="4" customWidth="1"/>
    <col min="15116" max="15116" width="20.140625" style="4" customWidth="1"/>
    <col min="15117" max="15117" width="17.140625" style="4" customWidth="1"/>
    <col min="15118" max="15360" width="11.5703125" style="4"/>
    <col min="15361" max="15361" width="5.140625" style="4" customWidth="1"/>
    <col min="15362" max="15362" width="22.42578125" style="4" customWidth="1"/>
    <col min="15363" max="15363" width="11" style="4" customWidth="1"/>
    <col min="15364" max="15364" width="22.140625" style="4" customWidth="1"/>
    <col min="15365" max="15365" width="16.140625" style="4" customWidth="1"/>
    <col min="15366" max="15366" width="11" style="4" customWidth="1"/>
    <col min="15367" max="15367" width="15.28515625" style="4" customWidth="1"/>
    <col min="15368" max="15368" width="15.5703125" style="4" customWidth="1"/>
    <col min="15369" max="15369" width="9" style="4" customWidth="1"/>
    <col min="15370" max="15370" width="7.28515625" style="4" customWidth="1"/>
    <col min="15371" max="15371" width="6.42578125" style="4" customWidth="1"/>
    <col min="15372" max="15372" width="20.140625" style="4" customWidth="1"/>
    <col min="15373" max="15373" width="17.140625" style="4" customWidth="1"/>
    <col min="15374" max="15616" width="11.5703125" style="4"/>
    <col min="15617" max="15617" width="5.140625" style="4" customWidth="1"/>
    <col min="15618" max="15618" width="22.42578125" style="4" customWidth="1"/>
    <col min="15619" max="15619" width="11" style="4" customWidth="1"/>
    <col min="15620" max="15620" width="22.140625" style="4" customWidth="1"/>
    <col min="15621" max="15621" width="16.140625" style="4" customWidth="1"/>
    <col min="15622" max="15622" width="11" style="4" customWidth="1"/>
    <col min="15623" max="15623" width="15.28515625" style="4" customWidth="1"/>
    <col min="15624" max="15624" width="15.5703125" style="4" customWidth="1"/>
    <col min="15625" max="15625" width="9" style="4" customWidth="1"/>
    <col min="15626" max="15626" width="7.28515625" style="4" customWidth="1"/>
    <col min="15627" max="15627" width="6.42578125" style="4" customWidth="1"/>
    <col min="15628" max="15628" width="20.140625" style="4" customWidth="1"/>
    <col min="15629" max="15629" width="17.140625" style="4" customWidth="1"/>
    <col min="15630" max="15872" width="11.5703125" style="4"/>
    <col min="15873" max="15873" width="5.140625" style="4" customWidth="1"/>
    <col min="15874" max="15874" width="22.42578125" style="4" customWidth="1"/>
    <col min="15875" max="15875" width="11" style="4" customWidth="1"/>
    <col min="15876" max="15876" width="22.140625" style="4" customWidth="1"/>
    <col min="15877" max="15877" width="16.140625" style="4" customWidth="1"/>
    <col min="15878" max="15878" width="11" style="4" customWidth="1"/>
    <col min="15879" max="15879" width="15.28515625" style="4" customWidth="1"/>
    <col min="15880" max="15880" width="15.5703125" style="4" customWidth="1"/>
    <col min="15881" max="15881" width="9" style="4" customWidth="1"/>
    <col min="15882" max="15882" width="7.28515625" style="4" customWidth="1"/>
    <col min="15883" max="15883" width="6.42578125" style="4" customWidth="1"/>
    <col min="15884" max="15884" width="20.140625" style="4" customWidth="1"/>
    <col min="15885" max="15885" width="17.140625" style="4" customWidth="1"/>
    <col min="15886" max="16128" width="11.5703125" style="4"/>
    <col min="16129" max="16129" width="5.140625" style="4" customWidth="1"/>
    <col min="16130" max="16130" width="22.42578125" style="4" customWidth="1"/>
    <col min="16131" max="16131" width="11" style="4" customWidth="1"/>
    <col min="16132" max="16132" width="22.140625" style="4" customWidth="1"/>
    <col min="16133" max="16133" width="16.140625" style="4" customWidth="1"/>
    <col min="16134" max="16134" width="11" style="4" customWidth="1"/>
    <col min="16135" max="16135" width="15.28515625" style="4" customWidth="1"/>
    <col min="16136" max="16136" width="15.5703125" style="4" customWidth="1"/>
    <col min="16137" max="16137" width="9" style="4" customWidth="1"/>
    <col min="16138" max="16138" width="7.28515625" style="4" customWidth="1"/>
    <col min="16139" max="16139" width="6.42578125" style="4" customWidth="1"/>
    <col min="16140" max="16140" width="20.140625" style="4" customWidth="1"/>
    <col min="16141" max="16141" width="17.140625" style="4" customWidth="1"/>
    <col min="16142" max="16384" width="11.5703125" style="4"/>
  </cols>
  <sheetData>
    <row r="1" spans="1:11" ht="17.649999999999999" customHeight="1">
      <c r="A1" s="1"/>
      <c r="B1" s="1"/>
      <c r="C1" s="1"/>
      <c r="D1" s="1"/>
      <c r="E1" s="2"/>
      <c r="F1" s="2"/>
      <c r="G1" s="2"/>
      <c r="H1" s="3" t="s">
        <v>0</v>
      </c>
      <c r="I1" s="3"/>
      <c r="J1" s="3"/>
      <c r="K1" s="2"/>
    </row>
    <row r="2" spans="1:11" ht="17.649999999999999" customHeight="1">
      <c r="A2" s="1"/>
      <c r="B2" s="1"/>
      <c r="C2" s="1"/>
      <c r="D2" s="1"/>
      <c r="E2" s="2"/>
      <c r="F2" s="2"/>
      <c r="G2" s="2"/>
      <c r="H2" s="3" t="s">
        <v>1</v>
      </c>
      <c r="I2" s="3"/>
      <c r="J2" s="3"/>
      <c r="K2" s="3"/>
    </row>
    <row r="3" spans="1:11" ht="17.649999999999999" customHeight="1">
      <c r="A3" s="1"/>
      <c r="B3" s="1"/>
      <c r="C3" s="1"/>
      <c r="D3" s="1"/>
      <c r="E3" s="2"/>
      <c r="F3" s="2"/>
      <c r="G3" s="2"/>
      <c r="H3" s="3" t="s">
        <v>2</v>
      </c>
      <c r="I3" s="3"/>
      <c r="J3" s="3"/>
      <c r="K3" s="2"/>
    </row>
    <row r="4" spans="1:11">
      <c r="A4" s="5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649999999999999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7.649999999999999" customHeight="1">
      <c r="A6" s="6" t="s">
        <v>130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7.649999999999999" customHeight="1">
      <c r="A7" s="6" t="s">
        <v>131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7.649999999999999" customHeight="1">
      <c r="A8" s="6" t="s">
        <v>132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7.649999999999999" customHeight="1">
      <c r="A9" s="7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7.649999999999999" customHeight="1">
      <c r="A10" s="8"/>
      <c r="B10" s="9"/>
      <c r="C10" s="9"/>
      <c r="D10" s="10"/>
      <c r="E10" s="10"/>
      <c r="F10" s="10"/>
      <c r="G10" s="10"/>
      <c r="H10" s="10"/>
      <c r="I10" s="10"/>
      <c r="J10" s="10"/>
      <c r="K10" s="10"/>
    </row>
    <row r="11" spans="1:11" ht="22.35" customHeight="1">
      <c r="A11" s="11" t="s">
        <v>4</v>
      </c>
      <c r="B11" s="11"/>
      <c r="C11" s="12" t="s">
        <v>5</v>
      </c>
      <c r="D11" s="12" t="s">
        <v>6</v>
      </c>
      <c r="E11" s="13"/>
      <c r="F11" s="13"/>
      <c r="G11" s="13"/>
      <c r="H11" s="13"/>
      <c r="I11" s="13"/>
      <c r="J11" s="13" t="s">
        <v>7</v>
      </c>
      <c r="K11" s="13"/>
    </row>
    <row r="12" spans="1:11">
      <c r="A12" s="11"/>
      <c r="B12" s="11"/>
      <c r="C12" s="14" t="s">
        <v>133</v>
      </c>
      <c r="D12" s="15" t="s">
        <v>134</v>
      </c>
      <c r="E12" s="16">
        <v>162780</v>
      </c>
      <c r="F12" s="17" t="s">
        <v>8</v>
      </c>
      <c r="G12" s="18">
        <f>I12*3</f>
        <v>36330</v>
      </c>
      <c r="H12" s="12" t="s">
        <v>9</v>
      </c>
      <c r="I12" s="18">
        <v>12110</v>
      </c>
      <c r="J12" s="13"/>
      <c r="K12" s="13"/>
    </row>
    <row r="13" spans="1:11">
      <c r="A13" s="8"/>
      <c r="B13" s="19"/>
      <c r="C13" s="19"/>
      <c r="D13" s="19"/>
      <c r="E13" s="19"/>
      <c r="F13" s="19"/>
      <c r="G13" s="19"/>
      <c r="H13" s="19"/>
      <c r="I13" s="19"/>
      <c r="J13" s="17" t="s">
        <v>10</v>
      </c>
      <c r="K13" s="17"/>
    </row>
    <row r="14" spans="1:11" ht="17.649999999999999" customHeight="1">
      <c r="A14" s="13" t="s">
        <v>11</v>
      </c>
      <c r="B14" s="13"/>
      <c r="C14" s="13" t="s">
        <v>12</v>
      </c>
      <c r="D14" s="13" t="s">
        <v>13</v>
      </c>
      <c r="E14" s="13"/>
      <c r="F14" s="13"/>
      <c r="G14" s="13"/>
      <c r="H14" s="13"/>
      <c r="I14" s="19"/>
      <c r="J14" s="17" t="s">
        <v>14</v>
      </c>
      <c r="K14" s="17"/>
    </row>
    <row r="15" spans="1:11" ht="43.35" customHeight="1">
      <c r="A15" s="13"/>
      <c r="B15" s="13"/>
      <c r="C15" s="13"/>
      <c r="D15" s="17" t="s">
        <v>15</v>
      </c>
      <c r="E15" s="12" t="s">
        <v>135</v>
      </c>
      <c r="F15" s="13" t="s">
        <v>16</v>
      </c>
      <c r="G15" s="13"/>
      <c r="H15" s="13"/>
      <c r="I15" s="19"/>
      <c r="J15" s="17" t="s">
        <v>17</v>
      </c>
      <c r="K15" s="17"/>
    </row>
    <row r="16" spans="1:11" ht="17.649999999999999" customHeight="1">
      <c r="A16" s="13"/>
      <c r="B16" s="13"/>
      <c r="C16" s="16">
        <v>2560</v>
      </c>
      <c r="D16" s="16">
        <v>2372.3000000000002</v>
      </c>
      <c r="E16" s="16">
        <v>187.7</v>
      </c>
      <c r="F16" s="20">
        <v>0</v>
      </c>
      <c r="G16" s="20"/>
      <c r="H16" s="20"/>
      <c r="I16" s="19"/>
      <c r="J16" s="17" t="s">
        <v>18</v>
      </c>
      <c r="K16" s="12">
        <v>19.510000000000002</v>
      </c>
    </row>
    <row r="17" spans="1:12">
      <c r="A17" s="21" t="s">
        <v>136</v>
      </c>
      <c r="B17" s="21"/>
      <c r="C17" s="21"/>
      <c r="D17" s="22"/>
      <c r="E17" s="22"/>
      <c r="F17" s="23"/>
      <c r="G17" s="23"/>
      <c r="H17" s="23"/>
      <c r="I17" s="24"/>
      <c r="J17" s="24"/>
      <c r="K17" s="24"/>
    </row>
    <row r="18" spans="1:12" ht="32.65" customHeight="1">
      <c r="A18" s="13" t="s">
        <v>19</v>
      </c>
      <c r="B18" s="13"/>
      <c r="C18" s="16">
        <v>2372.3000000000002</v>
      </c>
      <c r="D18" s="17" t="s">
        <v>20</v>
      </c>
      <c r="E18" s="17"/>
      <c r="F18" s="13" t="s">
        <v>21</v>
      </c>
      <c r="G18" s="13"/>
      <c r="H18" s="17"/>
      <c r="I18" s="19"/>
      <c r="J18" s="19"/>
      <c r="K18" s="19"/>
    </row>
    <row r="19" spans="1:12">
      <c r="A19" s="8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2" ht="22.35" customHeight="1">
      <c r="A20" s="13" t="s">
        <v>22</v>
      </c>
      <c r="B20" s="13"/>
      <c r="C20" s="17" t="s">
        <v>23</v>
      </c>
      <c r="D20" s="17" t="s">
        <v>137</v>
      </c>
      <c r="E20" s="17" t="s">
        <v>24</v>
      </c>
      <c r="F20" s="17">
        <v>3</v>
      </c>
      <c r="G20" s="17" t="s">
        <v>25</v>
      </c>
      <c r="H20" s="17">
        <v>45</v>
      </c>
      <c r="I20" s="19"/>
      <c r="J20" s="19"/>
      <c r="K20" s="19"/>
    </row>
    <row r="21" spans="1:12">
      <c r="A21" s="8"/>
      <c r="B21" s="19"/>
      <c r="C21" s="25"/>
      <c r="D21" s="25"/>
      <c r="E21" s="25"/>
      <c r="F21" s="19"/>
      <c r="G21" s="19"/>
      <c r="H21" s="19"/>
      <c r="I21" s="19"/>
      <c r="J21" s="19"/>
      <c r="K21" s="19"/>
    </row>
    <row r="22" spans="1:12" ht="17.649999999999999" customHeight="1">
      <c r="A22" s="26"/>
      <c r="B22" s="27" t="s">
        <v>26</v>
      </c>
      <c r="C22" s="27"/>
      <c r="D22" s="27" t="s">
        <v>27</v>
      </c>
      <c r="E22" s="27" t="s">
        <v>28</v>
      </c>
      <c r="F22" s="27"/>
      <c r="G22" s="27" t="s">
        <v>29</v>
      </c>
      <c r="H22" s="27"/>
      <c r="I22" s="27"/>
      <c r="J22" s="27"/>
      <c r="K22" s="27"/>
    </row>
    <row r="23" spans="1:12" ht="17.649999999999999" customHeight="1">
      <c r="A23" s="26"/>
      <c r="B23" s="27"/>
      <c r="C23" s="27"/>
      <c r="D23" s="27"/>
      <c r="E23" s="27" t="s">
        <v>30</v>
      </c>
      <c r="F23" s="27"/>
      <c r="G23" s="27"/>
      <c r="H23" s="27"/>
      <c r="I23" s="27"/>
      <c r="J23" s="27"/>
      <c r="K23" s="27"/>
    </row>
    <row r="24" spans="1:12" ht="17.649999999999999" customHeight="1">
      <c r="A24" s="28">
        <v>1</v>
      </c>
      <c r="B24" s="27">
        <v>2</v>
      </c>
      <c r="C24" s="27"/>
      <c r="D24" s="29">
        <v>3</v>
      </c>
      <c r="E24" s="27">
        <v>4</v>
      </c>
      <c r="F24" s="27"/>
      <c r="G24" s="27">
        <v>5</v>
      </c>
      <c r="H24" s="27"/>
      <c r="I24" s="27"/>
      <c r="J24" s="27"/>
      <c r="K24" s="27"/>
    </row>
    <row r="25" spans="1:12" ht="32.65" customHeight="1">
      <c r="A25" s="28" t="s">
        <v>31</v>
      </c>
      <c r="B25" s="27" t="s">
        <v>32</v>
      </c>
      <c r="C25" s="27"/>
      <c r="D25" s="30">
        <f>E12</f>
        <v>162780</v>
      </c>
      <c r="E25" s="31">
        <v>36330</v>
      </c>
      <c r="F25" s="31"/>
      <c r="G25" s="27"/>
      <c r="H25" s="27"/>
      <c r="I25" s="27"/>
      <c r="J25" s="27"/>
      <c r="K25" s="27"/>
      <c r="L25" s="32">
        <f>E25+D25</f>
        <v>199110</v>
      </c>
    </row>
    <row r="26" spans="1:12" ht="32.65" customHeight="1">
      <c r="A26" s="28" t="s">
        <v>33</v>
      </c>
      <c r="B26" s="27" t="s">
        <v>34</v>
      </c>
      <c r="C26" s="27"/>
      <c r="D26" s="30">
        <f>D25</f>
        <v>162780</v>
      </c>
      <c r="E26" s="31">
        <f>E25</f>
        <v>36330</v>
      </c>
      <c r="F26" s="31"/>
      <c r="G26" s="27"/>
      <c r="H26" s="27"/>
      <c r="I26" s="27"/>
      <c r="J26" s="27"/>
      <c r="K26" s="27"/>
      <c r="L26" s="32">
        <f>E26+D26</f>
        <v>199110</v>
      </c>
    </row>
    <row r="27" spans="1:12" ht="63.75" customHeight="1">
      <c r="A27" s="28" t="s">
        <v>35</v>
      </c>
      <c r="B27" s="27" t="s">
        <v>36</v>
      </c>
      <c r="C27" s="27"/>
      <c r="D27" s="33">
        <v>0</v>
      </c>
      <c r="E27" s="31">
        <f>E25-E26</f>
        <v>0</v>
      </c>
      <c r="F27" s="31"/>
      <c r="G27" s="27"/>
      <c r="H27" s="27"/>
      <c r="I27" s="27"/>
      <c r="J27" s="27"/>
      <c r="K27" s="27"/>
      <c r="L27" s="32">
        <f>E27+D27</f>
        <v>0</v>
      </c>
    </row>
    <row r="28" spans="1:12" ht="53.65" customHeight="1">
      <c r="A28" s="28" t="s">
        <v>37</v>
      </c>
      <c r="B28" s="27" t="s">
        <v>38</v>
      </c>
      <c r="C28" s="27"/>
      <c r="D28" s="30">
        <f>D25</f>
        <v>162780</v>
      </c>
      <c r="E28" s="31">
        <f>E25</f>
        <v>36330</v>
      </c>
      <c r="F28" s="31"/>
      <c r="G28" s="27"/>
      <c r="H28" s="27"/>
      <c r="I28" s="27"/>
      <c r="J28" s="27"/>
      <c r="K28" s="27"/>
      <c r="L28" s="32">
        <f>E28+D28</f>
        <v>199110</v>
      </c>
    </row>
    <row r="29" spans="1:12" ht="17.649999999999999" customHeight="1">
      <c r="A29" s="34"/>
      <c r="B29" s="27" t="s">
        <v>26</v>
      </c>
      <c r="C29" s="27"/>
      <c r="D29" s="27" t="s">
        <v>27</v>
      </c>
      <c r="E29" s="27" t="s">
        <v>39</v>
      </c>
      <c r="F29" s="27"/>
      <c r="G29" s="27" t="s">
        <v>40</v>
      </c>
      <c r="H29" s="27"/>
      <c r="I29" s="27" t="s">
        <v>41</v>
      </c>
      <c r="J29" s="27"/>
      <c r="K29" s="27"/>
    </row>
    <row r="30" spans="1:12" ht="33.75">
      <c r="A30" s="34"/>
      <c r="B30" s="27"/>
      <c r="C30" s="27"/>
      <c r="D30" s="27"/>
      <c r="E30" s="27"/>
      <c r="F30" s="27"/>
      <c r="G30" s="29" t="s">
        <v>42</v>
      </c>
      <c r="H30" s="29" t="s">
        <v>43</v>
      </c>
      <c r="I30" s="27"/>
      <c r="J30" s="27"/>
      <c r="K30" s="27"/>
    </row>
    <row r="31" spans="1:12" ht="17.649999999999999" customHeight="1">
      <c r="A31" s="28">
        <v>1</v>
      </c>
      <c r="B31" s="27">
        <v>2</v>
      </c>
      <c r="C31" s="27"/>
      <c r="D31" s="29">
        <v>3</v>
      </c>
      <c r="E31" s="27">
        <v>4</v>
      </c>
      <c r="F31" s="27"/>
      <c r="G31" s="29" t="s">
        <v>44</v>
      </c>
      <c r="H31" s="29" t="s">
        <v>45</v>
      </c>
      <c r="I31" s="27">
        <v>5</v>
      </c>
      <c r="J31" s="27"/>
      <c r="K31" s="27"/>
    </row>
    <row r="32" spans="1:12" ht="17.649999999999999" customHeight="1">
      <c r="A32" s="35"/>
      <c r="B32" s="27" t="s">
        <v>46</v>
      </c>
      <c r="C32" s="27"/>
      <c r="D32" s="29"/>
      <c r="E32" s="27"/>
      <c r="F32" s="27"/>
      <c r="G32" s="29"/>
      <c r="H32" s="29"/>
      <c r="I32" s="27"/>
      <c r="J32" s="27"/>
      <c r="K32" s="27"/>
    </row>
    <row r="33" spans="1:13" ht="105.75" customHeight="1">
      <c r="A33" s="28" t="s">
        <v>47</v>
      </c>
      <c r="B33" s="27" t="s">
        <v>48</v>
      </c>
      <c r="C33" s="27"/>
      <c r="D33" s="36">
        <v>650660.16999999993</v>
      </c>
      <c r="E33" s="37">
        <f>E34+E39+E46+E49+E52+E55+E58+E59+E66+E69+E71+E73+E74+E75</f>
        <v>146700.85999999999</v>
      </c>
      <c r="F33" s="37"/>
      <c r="G33" s="36">
        <f>G39+G46+G49+G52+G55+G58+G59+G66+G69+G71+G73+G74+G75+G34</f>
        <v>92510.98</v>
      </c>
      <c r="H33" s="36">
        <f>H39+H46+H49+H52+H55+H58+H59+H66+H69+H71+H73+H74+H75+H34</f>
        <v>54189.880000000005</v>
      </c>
      <c r="I33" s="38"/>
      <c r="J33" s="38"/>
      <c r="K33" s="38"/>
      <c r="L33" s="39">
        <f>D33+E33</f>
        <v>797361.02999999991</v>
      </c>
      <c r="M33" s="39"/>
    </row>
    <row r="34" spans="1:13" ht="32.65" customHeight="1">
      <c r="A34" s="28" t="s">
        <v>49</v>
      </c>
      <c r="B34" s="27" t="s">
        <v>50</v>
      </c>
      <c r="C34" s="27"/>
      <c r="D34" s="36">
        <v>50900</v>
      </c>
      <c r="E34" s="40">
        <f>E35+E38</f>
        <v>10650</v>
      </c>
      <c r="F34" s="40"/>
      <c r="G34" s="41">
        <f>E34</f>
        <v>10650</v>
      </c>
      <c r="H34" s="36">
        <v>0</v>
      </c>
      <c r="I34" s="27"/>
      <c r="J34" s="27"/>
      <c r="K34" s="27"/>
      <c r="L34" s="39">
        <f t="shared" ref="L34:L78" si="0">D34+E34</f>
        <v>61550</v>
      </c>
      <c r="M34" s="39"/>
    </row>
    <row r="35" spans="1:13" ht="17.649999999999999" customHeight="1">
      <c r="A35" s="28" t="s">
        <v>51</v>
      </c>
      <c r="B35" s="27" t="s">
        <v>52</v>
      </c>
      <c r="C35" s="27"/>
      <c r="D35" s="36">
        <v>41968.2</v>
      </c>
      <c r="E35" s="40">
        <v>1718.2</v>
      </c>
      <c r="F35" s="40"/>
      <c r="G35" s="41">
        <f>E35</f>
        <v>1718.2</v>
      </c>
      <c r="H35" s="36">
        <v>0</v>
      </c>
      <c r="I35" s="27"/>
      <c r="J35" s="27"/>
      <c r="K35" s="27"/>
      <c r="L35" s="39">
        <f t="shared" si="0"/>
        <v>43686.399999999994</v>
      </c>
      <c r="M35" s="39"/>
    </row>
    <row r="36" spans="1:13" ht="17.649999999999999" customHeight="1">
      <c r="A36" s="28"/>
      <c r="B36" s="27" t="s">
        <v>53</v>
      </c>
      <c r="C36" s="27"/>
      <c r="D36" s="36">
        <v>35566.271186440674</v>
      </c>
      <c r="E36" s="40">
        <f>E35*100/118</f>
        <v>1456.1016949152543</v>
      </c>
      <c r="F36" s="40"/>
      <c r="G36" s="41">
        <f>E36</f>
        <v>1456.1016949152543</v>
      </c>
      <c r="H36" s="36">
        <v>0</v>
      </c>
      <c r="I36" s="27"/>
      <c r="J36" s="27"/>
      <c r="K36" s="27"/>
      <c r="L36" s="39">
        <f t="shared" si="0"/>
        <v>37022.372881355928</v>
      </c>
      <c r="M36" s="39"/>
    </row>
    <row r="37" spans="1:13" ht="17.649999999999999" customHeight="1">
      <c r="A37" s="28"/>
      <c r="B37" s="27" t="s">
        <v>124</v>
      </c>
      <c r="C37" s="27"/>
      <c r="D37" s="36">
        <v>6401.9288135593215</v>
      </c>
      <c r="E37" s="40">
        <f>E36*18/100</f>
        <v>262.09830508474579</v>
      </c>
      <c r="F37" s="40"/>
      <c r="G37" s="41">
        <f>E37</f>
        <v>262.09830508474579</v>
      </c>
      <c r="H37" s="36">
        <v>0</v>
      </c>
      <c r="I37" s="27"/>
      <c r="J37" s="27"/>
      <c r="K37" s="27"/>
      <c r="L37" s="39">
        <f t="shared" si="0"/>
        <v>6664.0271186440677</v>
      </c>
      <c r="M37" s="39"/>
    </row>
    <row r="38" spans="1:13" ht="43.35" customHeight="1">
      <c r="A38" s="28"/>
      <c r="B38" s="27" t="s">
        <v>54</v>
      </c>
      <c r="C38" s="27"/>
      <c r="D38" s="36">
        <v>8931.7999999999993</v>
      </c>
      <c r="E38" s="40">
        <v>8931.7999999999993</v>
      </c>
      <c r="F38" s="40"/>
      <c r="G38" s="41">
        <f t="shared" ref="G38:G45" si="1">E38</f>
        <v>8931.7999999999993</v>
      </c>
      <c r="H38" s="36">
        <v>0</v>
      </c>
      <c r="I38" s="27"/>
      <c r="J38" s="27"/>
      <c r="K38" s="27"/>
      <c r="L38" s="39">
        <f t="shared" si="0"/>
        <v>17863.599999999999</v>
      </c>
      <c r="M38" s="39"/>
    </row>
    <row r="39" spans="1:13" ht="74.650000000000006" customHeight="1">
      <c r="A39" s="28" t="s">
        <v>55</v>
      </c>
      <c r="B39" s="27" t="s">
        <v>56</v>
      </c>
      <c r="C39" s="27"/>
      <c r="D39" s="36">
        <v>47464.92</v>
      </c>
      <c r="E39" s="37">
        <f>E40+E43</f>
        <v>11866.23</v>
      </c>
      <c r="F39" s="37"/>
      <c r="G39" s="41">
        <f t="shared" si="1"/>
        <v>11866.23</v>
      </c>
      <c r="H39" s="36">
        <v>0</v>
      </c>
      <c r="I39" s="38"/>
      <c r="J39" s="38"/>
      <c r="K39" s="38"/>
      <c r="L39" s="39">
        <f t="shared" si="0"/>
        <v>59331.149999999994</v>
      </c>
      <c r="M39" s="39"/>
    </row>
    <row r="40" spans="1:13" ht="22.35" customHeight="1">
      <c r="A40" s="28" t="s">
        <v>57</v>
      </c>
      <c r="B40" s="27" t="s">
        <v>58</v>
      </c>
      <c r="C40" s="27"/>
      <c r="D40" s="36">
        <v>0</v>
      </c>
      <c r="E40" s="37">
        <v>0</v>
      </c>
      <c r="F40" s="37"/>
      <c r="G40" s="41">
        <f t="shared" si="1"/>
        <v>0</v>
      </c>
      <c r="H40" s="36">
        <v>0</v>
      </c>
      <c r="I40" s="38"/>
      <c r="J40" s="38"/>
      <c r="K40" s="38"/>
      <c r="L40" s="39">
        <f t="shared" si="0"/>
        <v>0</v>
      </c>
      <c r="M40" s="39"/>
    </row>
    <row r="41" spans="1:13" ht="22.35" customHeight="1">
      <c r="A41" s="28"/>
      <c r="B41" s="27" t="s">
        <v>53</v>
      </c>
      <c r="C41" s="27"/>
      <c r="D41" s="36">
        <v>0</v>
      </c>
      <c r="E41" s="40">
        <v>0</v>
      </c>
      <c r="F41" s="40"/>
      <c r="G41" s="41">
        <f t="shared" si="1"/>
        <v>0</v>
      </c>
      <c r="H41" s="36">
        <v>0</v>
      </c>
      <c r="I41" s="38"/>
      <c r="J41" s="38"/>
      <c r="K41" s="38"/>
      <c r="L41" s="39">
        <f t="shared" si="0"/>
        <v>0</v>
      </c>
      <c r="M41" s="39"/>
    </row>
    <row r="42" spans="1:13" ht="22.35" customHeight="1">
      <c r="A42" s="28"/>
      <c r="B42" s="27" t="s">
        <v>59</v>
      </c>
      <c r="C42" s="27"/>
      <c r="D42" s="36">
        <v>0</v>
      </c>
      <c r="E42" s="40">
        <v>0</v>
      </c>
      <c r="F42" s="40"/>
      <c r="G42" s="41">
        <f t="shared" si="1"/>
        <v>0</v>
      </c>
      <c r="H42" s="36">
        <v>0</v>
      </c>
      <c r="I42" s="38"/>
      <c r="J42" s="38"/>
      <c r="K42" s="38"/>
      <c r="L42" s="39">
        <f t="shared" si="0"/>
        <v>0</v>
      </c>
      <c r="M42" s="39"/>
    </row>
    <row r="43" spans="1:13" ht="22.35" customHeight="1">
      <c r="A43" s="42" t="s">
        <v>60</v>
      </c>
      <c r="B43" s="27" t="s">
        <v>61</v>
      </c>
      <c r="C43" s="27"/>
      <c r="D43" s="36">
        <v>47464.92</v>
      </c>
      <c r="E43" s="37">
        <v>11866.23</v>
      </c>
      <c r="F43" s="37"/>
      <c r="G43" s="41">
        <f t="shared" si="1"/>
        <v>11866.23</v>
      </c>
      <c r="H43" s="36">
        <v>0</v>
      </c>
      <c r="I43" s="38"/>
      <c r="J43" s="38"/>
      <c r="K43" s="38"/>
      <c r="L43" s="39">
        <f t="shared" si="0"/>
        <v>59331.149999999994</v>
      </c>
      <c r="M43" s="39"/>
    </row>
    <row r="44" spans="1:13" ht="22.35" customHeight="1">
      <c r="A44" s="28"/>
      <c r="B44" s="27" t="s">
        <v>53</v>
      </c>
      <c r="C44" s="27"/>
      <c r="D44" s="36">
        <v>40224.508474576272</v>
      </c>
      <c r="E44" s="40">
        <f>E43-E45</f>
        <v>10056.127118644068</v>
      </c>
      <c r="F44" s="40"/>
      <c r="G44" s="41">
        <f t="shared" si="1"/>
        <v>10056.127118644068</v>
      </c>
      <c r="H44" s="36">
        <v>0</v>
      </c>
      <c r="I44" s="38"/>
      <c r="J44" s="38"/>
      <c r="K44" s="38"/>
      <c r="L44" s="39">
        <f t="shared" si="0"/>
        <v>50280.635593220344</v>
      </c>
      <c r="M44" s="39"/>
    </row>
    <row r="45" spans="1:13" ht="22.35" customHeight="1">
      <c r="A45" s="28"/>
      <c r="B45" s="27" t="s">
        <v>59</v>
      </c>
      <c r="C45" s="27"/>
      <c r="D45" s="36">
        <v>7240.4115254237286</v>
      </c>
      <c r="E45" s="40">
        <f>E43*0.18/1.18</f>
        <v>1810.1028813559321</v>
      </c>
      <c r="F45" s="40"/>
      <c r="G45" s="41">
        <f t="shared" si="1"/>
        <v>1810.1028813559321</v>
      </c>
      <c r="H45" s="36">
        <v>0</v>
      </c>
      <c r="I45" s="38"/>
      <c r="J45" s="38"/>
      <c r="K45" s="38"/>
      <c r="L45" s="39">
        <f t="shared" si="0"/>
        <v>9050.5144067796609</v>
      </c>
      <c r="M45" s="39"/>
    </row>
    <row r="46" spans="1:13" ht="53.65" customHeight="1">
      <c r="A46" s="28" t="s">
        <v>62</v>
      </c>
      <c r="B46" s="27" t="s">
        <v>63</v>
      </c>
      <c r="C46" s="27"/>
      <c r="D46" s="36">
        <v>41335.58</v>
      </c>
      <c r="E46" s="37">
        <v>16330</v>
      </c>
      <c r="F46" s="37"/>
      <c r="G46" s="36">
        <v>0</v>
      </c>
      <c r="H46" s="36">
        <f t="shared" ref="H46:H51" si="2">E46</f>
        <v>16330</v>
      </c>
      <c r="I46" s="43"/>
      <c r="J46" s="44"/>
      <c r="K46" s="44"/>
      <c r="L46" s="39">
        <f t="shared" si="0"/>
        <v>57665.58</v>
      </c>
      <c r="M46" s="39"/>
    </row>
    <row r="47" spans="1:13" ht="17.649999999999999" customHeight="1">
      <c r="A47" s="45" t="s">
        <v>64</v>
      </c>
      <c r="B47" s="27" t="s">
        <v>65</v>
      </c>
      <c r="C47" s="27"/>
      <c r="D47" s="36">
        <v>27557.05333333333</v>
      </c>
      <c r="E47" s="37">
        <f>E46*2/3</f>
        <v>10886.666666666666</v>
      </c>
      <c r="F47" s="37"/>
      <c r="G47" s="36">
        <v>0</v>
      </c>
      <c r="H47" s="36">
        <f t="shared" si="2"/>
        <v>10886.666666666666</v>
      </c>
      <c r="I47" s="46"/>
      <c r="J47" s="44"/>
      <c r="K47" s="44"/>
      <c r="L47" s="39">
        <f t="shared" si="0"/>
        <v>38443.719999999994</v>
      </c>
      <c r="M47" s="39"/>
    </row>
    <row r="48" spans="1:13" ht="17.649999999999999" customHeight="1">
      <c r="A48" s="45" t="s">
        <v>66</v>
      </c>
      <c r="B48" s="27" t="s">
        <v>67</v>
      </c>
      <c r="C48" s="27"/>
      <c r="D48" s="36">
        <v>13778.526666666665</v>
      </c>
      <c r="E48" s="37">
        <f>E46/3</f>
        <v>5443.333333333333</v>
      </c>
      <c r="F48" s="37"/>
      <c r="G48" s="36">
        <v>0</v>
      </c>
      <c r="H48" s="36">
        <f t="shared" si="2"/>
        <v>5443.333333333333</v>
      </c>
      <c r="I48" s="46"/>
      <c r="J48" s="44"/>
      <c r="K48" s="44"/>
      <c r="L48" s="39">
        <f t="shared" si="0"/>
        <v>19221.859999999997</v>
      </c>
      <c r="M48" s="39"/>
    </row>
    <row r="49" spans="1:13" ht="43.35" customHeight="1">
      <c r="A49" s="28" t="s">
        <v>68</v>
      </c>
      <c r="B49" s="27" t="s">
        <v>69</v>
      </c>
      <c r="C49" s="27"/>
      <c r="D49" s="36">
        <v>27630.66</v>
      </c>
      <c r="E49" s="37">
        <v>7906.56</v>
      </c>
      <c r="F49" s="37"/>
      <c r="G49" s="36">
        <v>0</v>
      </c>
      <c r="H49" s="36">
        <f t="shared" si="2"/>
        <v>7906.56</v>
      </c>
      <c r="I49" s="43"/>
      <c r="J49" s="44"/>
      <c r="K49" s="44"/>
      <c r="L49" s="39">
        <f t="shared" si="0"/>
        <v>35537.22</v>
      </c>
      <c r="M49" s="39"/>
    </row>
    <row r="50" spans="1:13" ht="17.649999999999999" customHeight="1">
      <c r="A50" s="45" t="s">
        <v>70</v>
      </c>
      <c r="B50" s="27" t="s">
        <v>71</v>
      </c>
      <c r="C50" s="27"/>
      <c r="D50" s="36">
        <v>18420.440000000002</v>
      </c>
      <c r="E50" s="37">
        <f>E49*2/3</f>
        <v>5271.04</v>
      </c>
      <c r="F50" s="37"/>
      <c r="G50" s="36">
        <v>0</v>
      </c>
      <c r="H50" s="36">
        <f t="shared" si="2"/>
        <v>5271.04</v>
      </c>
      <c r="I50" s="46"/>
      <c r="J50" s="44"/>
      <c r="K50" s="44"/>
      <c r="L50" s="39">
        <f t="shared" si="0"/>
        <v>23691.480000000003</v>
      </c>
      <c r="M50" s="39"/>
    </row>
    <row r="51" spans="1:13" ht="17.649999999999999" customHeight="1">
      <c r="A51" s="45" t="s">
        <v>72</v>
      </c>
      <c r="B51" s="27" t="s">
        <v>73</v>
      </c>
      <c r="C51" s="27"/>
      <c r="D51" s="36">
        <v>9210.2200000000012</v>
      </c>
      <c r="E51" s="37">
        <f>E49/3</f>
        <v>2635.52</v>
      </c>
      <c r="F51" s="37"/>
      <c r="G51" s="36">
        <v>0</v>
      </c>
      <c r="H51" s="36">
        <f t="shared" si="2"/>
        <v>2635.52</v>
      </c>
      <c r="I51" s="46"/>
      <c r="J51" s="44"/>
      <c r="K51" s="44"/>
      <c r="L51" s="39">
        <f t="shared" si="0"/>
        <v>11845.740000000002</v>
      </c>
      <c r="M51" s="39"/>
    </row>
    <row r="52" spans="1:13" ht="94.9" customHeight="1">
      <c r="A52" s="28" t="s">
        <v>74</v>
      </c>
      <c r="B52" s="27" t="s">
        <v>75</v>
      </c>
      <c r="C52" s="27"/>
      <c r="D52" s="36">
        <v>201407.19</v>
      </c>
      <c r="E52" s="47">
        <v>36529.800000000003</v>
      </c>
      <c r="F52" s="47"/>
      <c r="G52" s="41">
        <f t="shared" ref="G52:G57" si="3">E52</f>
        <v>36529.800000000003</v>
      </c>
      <c r="H52" s="36">
        <v>0</v>
      </c>
      <c r="I52" s="27"/>
      <c r="J52" s="27"/>
      <c r="K52" s="27"/>
      <c r="L52" s="39">
        <f t="shared" si="0"/>
        <v>237936.99</v>
      </c>
      <c r="M52" s="39"/>
    </row>
    <row r="53" spans="1:13" ht="22.35" customHeight="1">
      <c r="A53" s="28" t="s">
        <v>76</v>
      </c>
      <c r="B53" s="27" t="s">
        <v>77</v>
      </c>
      <c r="C53" s="27"/>
      <c r="D53" s="36">
        <v>201407.19</v>
      </c>
      <c r="E53" s="47">
        <f>E52</f>
        <v>36529.800000000003</v>
      </c>
      <c r="F53" s="47"/>
      <c r="G53" s="41">
        <f t="shared" si="3"/>
        <v>36529.800000000003</v>
      </c>
      <c r="H53" s="36">
        <v>0</v>
      </c>
      <c r="I53" s="27"/>
      <c r="J53" s="27"/>
      <c r="K53" s="27"/>
      <c r="L53" s="39">
        <f t="shared" si="0"/>
        <v>237936.99</v>
      </c>
      <c r="M53" s="39"/>
    </row>
    <row r="54" spans="1:13" ht="22.35" customHeight="1">
      <c r="A54" s="28" t="s">
        <v>78</v>
      </c>
      <c r="B54" s="27" t="s">
        <v>79</v>
      </c>
      <c r="C54" s="27"/>
      <c r="D54" s="36">
        <v>15105.53925</v>
      </c>
      <c r="E54" s="47">
        <f>E52*0.075</f>
        <v>2739.7350000000001</v>
      </c>
      <c r="F54" s="47"/>
      <c r="G54" s="41">
        <f t="shared" si="3"/>
        <v>2739.7350000000001</v>
      </c>
      <c r="H54" s="36">
        <v>0</v>
      </c>
      <c r="I54" s="27"/>
      <c r="J54" s="27"/>
      <c r="K54" s="27"/>
      <c r="L54" s="39">
        <f t="shared" si="0"/>
        <v>17845.274249999999</v>
      </c>
      <c r="M54" s="39"/>
    </row>
    <row r="55" spans="1:13" ht="84.75" customHeight="1">
      <c r="A55" s="28" t="s">
        <v>80</v>
      </c>
      <c r="B55" s="27" t="s">
        <v>81</v>
      </c>
      <c r="C55" s="27"/>
      <c r="D55" s="36">
        <v>137365.39000000001</v>
      </c>
      <c r="E55" s="47">
        <v>33464.949999999997</v>
      </c>
      <c r="F55" s="47"/>
      <c r="G55" s="41">
        <f t="shared" si="3"/>
        <v>33464.949999999997</v>
      </c>
      <c r="H55" s="36">
        <v>0</v>
      </c>
      <c r="I55" s="27"/>
      <c r="J55" s="27"/>
      <c r="K55" s="27"/>
      <c r="L55" s="39">
        <f t="shared" si="0"/>
        <v>170830.34000000003</v>
      </c>
      <c r="M55" s="39"/>
    </row>
    <row r="56" spans="1:13" ht="43.35" customHeight="1">
      <c r="A56" s="45" t="s">
        <v>82</v>
      </c>
      <c r="B56" s="27" t="s">
        <v>83</v>
      </c>
      <c r="C56" s="27"/>
      <c r="D56" s="36">
        <v>137365.39000000001</v>
      </c>
      <c r="E56" s="47">
        <f>E55</f>
        <v>33464.949999999997</v>
      </c>
      <c r="F56" s="47"/>
      <c r="G56" s="41">
        <f t="shared" si="3"/>
        <v>33464.949999999997</v>
      </c>
      <c r="H56" s="36">
        <v>0</v>
      </c>
      <c r="I56" s="27"/>
      <c r="J56" s="27"/>
      <c r="K56" s="27"/>
      <c r="L56" s="39">
        <f t="shared" si="0"/>
        <v>170830.34000000003</v>
      </c>
      <c r="M56" s="39"/>
    </row>
    <row r="57" spans="1:13" ht="43.35" customHeight="1">
      <c r="A57" s="28" t="s">
        <v>84</v>
      </c>
      <c r="B57" s="27" t="s">
        <v>79</v>
      </c>
      <c r="C57" s="27"/>
      <c r="D57" s="36">
        <v>10302.40425</v>
      </c>
      <c r="E57" s="47">
        <f>E55*0.075</f>
        <v>2509.8712499999997</v>
      </c>
      <c r="F57" s="47"/>
      <c r="G57" s="41">
        <f t="shared" si="3"/>
        <v>2509.8712499999997</v>
      </c>
      <c r="H57" s="36">
        <v>0</v>
      </c>
      <c r="I57" s="27"/>
      <c r="J57" s="27"/>
      <c r="K57" s="27"/>
      <c r="L57" s="39">
        <f t="shared" si="0"/>
        <v>12812.2755</v>
      </c>
      <c r="M57" s="39"/>
    </row>
    <row r="58" spans="1:13" ht="94.9" customHeight="1">
      <c r="A58" s="28" t="s">
        <v>85</v>
      </c>
      <c r="B58" s="27" t="s">
        <v>86</v>
      </c>
      <c r="C58" s="27"/>
      <c r="D58" s="36">
        <v>0</v>
      </c>
      <c r="E58" s="47">
        <v>0</v>
      </c>
      <c r="F58" s="47"/>
      <c r="G58" s="36">
        <v>0</v>
      </c>
      <c r="H58" s="36">
        <f t="shared" ref="H58:H78" si="4">E58</f>
        <v>0</v>
      </c>
      <c r="I58" s="38"/>
      <c r="J58" s="38"/>
      <c r="K58" s="38"/>
      <c r="L58" s="39">
        <f t="shared" si="0"/>
        <v>0</v>
      </c>
      <c r="M58" s="39"/>
    </row>
    <row r="59" spans="1:13" ht="84.75" customHeight="1">
      <c r="A59" s="28" t="s">
        <v>87</v>
      </c>
      <c r="B59" s="27" t="s">
        <v>88</v>
      </c>
      <c r="C59" s="27"/>
      <c r="D59" s="36">
        <v>26411.67</v>
      </c>
      <c r="E59" s="37">
        <f>E60+E61+E62+E63+E64+E65</f>
        <v>0</v>
      </c>
      <c r="F59" s="37"/>
      <c r="G59" s="36">
        <v>0</v>
      </c>
      <c r="H59" s="36">
        <f t="shared" si="4"/>
        <v>0</v>
      </c>
      <c r="I59" s="47"/>
      <c r="J59" s="47"/>
      <c r="K59" s="47"/>
      <c r="L59" s="39">
        <f t="shared" si="0"/>
        <v>26411.67</v>
      </c>
      <c r="M59" s="39"/>
    </row>
    <row r="60" spans="1:13" ht="22.35" customHeight="1">
      <c r="A60" s="45" t="s">
        <v>89</v>
      </c>
      <c r="B60" s="27" t="s">
        <v>90</v>
      </c>
      <c r="C60" s="27"/>
      <c r="D60" s="36">
        <v>0</v>
      </c>
      <c r="E60" s="37">
        <v>0</v>
      </c>
      <c r="F60" s="37"/>
      <c r="G60" s="36">
        <v>0</v>
      </c>
      <c r="H60" s="36">
        <f t="shared" si="4"/>
        <v>0</v>
      </c>
      <c r="I60" s="47"/>
      <c r="J60" s="47"/>
      <c r="K60" s="47"/>
      <c r="L60" s="39">
        <f t="shared" si="0"/>
        <v>0</v>
      </c>
      <c r="M60" s="39"/>
    </row>
    <row r="61" spans="1:13" ht="17.649999999999999" customHeight="1">
      <c r="A61" s="45" t="s">
        <v>91</v>
      </c>
      <c r="B61" s="27" t="s">
        <v>92</v>
      </c>
      <c r="C61" s="27"/>
      <c r="D61" s="36">
        <v>26411.67</v>
      </c>
      <c r="E61" s="37">
        <v>0</v>
      </c>
      <c r="F61" s="37"/>
      <c r="G61" s="36">
        <v>0</v>
      </c>
      <c r="H61" s="36">
        <f t="shared" si="4"/>
        <v>0</v>
      </c>
      <c r="I61" s="47"/>
      <c r="J61" s="47"/>
      <c r="K61" s="47"/>
      <c r="L61" s="39">
        <f t="shared" si="0"/>
        <v>26411.67</v>
      </c>
      <c r="M61" s="39"/>
    </row>
    <row r="62" spans="1:13" ht="17.649999999999999" customHeight="1">
      <c r="A62" s="45" t="s">
        <v>93</v>
      </c>
      <c r="B62" s="27" t="s">
        <v>94</v>
      </c>
      <c r="C62" s="27"/>
      <c r="D62" s="36">
        <v>0</v>
      </c>
      <c r="E62" s="37">
        <v>0</v>
      </c>
      <c r="F62" s="37"/>
      <c r="G62" s="36">
        <v>0</v>
      </c>
      <c r="H62" s="36">
        <f t="shared" si="4"/>
        <v>0</v>
      </c>
      <c r="I62" s="47"/>
      <c r="J62" s="47"/>
      <c r="K62" s="47"/>
      <c r="L62" s="39">
        <f t="shared" si="0"/>
        <v>0</v>
      </c>
      <c r="M62" s="39"/>
    </row>
    <row r="63" spans="1:13" ht="84.75" customHeight="1">
      <c r="A63" s="45" t="s">
        <v>125</v>
      </c>
      <c r="B63" s="27" t="s">
        <v>126</v>
      </c>
      <c r="C63" s="27"/>
      <c r="D63" s="36">
        <v>0</v>
      </c>
      <c r="E63" s="37">
        <v>0</v>
      </c>
      <c r="F63" s="37"/>
      <c r="G63" s="36">
        <v>0</v>
      </c>
      <c r="H63" s="36">
        <f t="shared" si="4"/>
        <v>0</v>
      </c>
      <c r="I63" s="47"/>
      <c r="J63" s="47"/>
      <c r="K63" s="47"/>
      <c r="L63" s="39">
        <f t="shared" si="0"/>
        <v>0</v>
      </c>
      <c r="M63" s="39"/>
    </row>
    <row r="64" spans="1:13" ht="22.35" customHeight="1">
      <c r="A64" s="45" t="s">
        <v>127</v>
      </c>
      <c r="B64" s="27" t="s">
        <v>128</v>
      </c>
      <c r="C64" s="27"/>
      <c r="D64" s="36">
        <v>0</v>
      </c>
      <c r="E64" s="37">
        <v>0</v>
      </c>
      <c r="F64" s="37"/>
      <c r="G64" s="36">
        <v>0</v>
      </c>
      <c r="H64" s="36">
        <f t="shared" si="4"/>
        <v>0</v>
      </c>
      <c r="I64" s="47"/>
      <c r="J64" s="47"/>
      <c r="K64" s="47"/>
      <c r="L64" s="39">
        <f t="shared" si="0"/>
        <v>0</v>
      </c>
      <c r="M64" s="39"/>
    </row>
    <row r="65" spans="1:13" ht="22.35" customHeight="1">
      <c r="A65" s="48" t="s">
        <v>138</v>
      </c>
      <c r="B65" s="23" t="s">
        <v>139</v>
      </c>
      <c r="C65" s="23"/>
      <c r="D65" s="36">
        <v>0</v>
      </c>
      <c r="E65" s="37">
        <v>0</v>
      </c>
      <c r="F65" s="37"/>
      <c r="G65" s="36">
        <v>0</v>
      </c>
      <c r="H65" s="36">
        <f t="shared" si="4"/>
        <v>0</v>
      </c>
      <c r="I65" s="37"/>
      <c r="J65" s="37"/>
      <c r="K65" s="37"/>
      <c r="L65" s="39">
        <f t="shared" si="0"/>
        <v>0</v>
      </c>
      <c r="M65" s="39"/>
    </row>
    <row r="66" spans="1:13" ht="17.649999999999999" customHeight="1">
      <c r="A66" s="28" t="s">
        <v>95</v>
      </c>
      <c r="B66" s="27" t="s">
        <v>96</v>
      </c>
      <c r="C66" s="27"/>
      <c r="D66" s="36">
        <v>34900</v>
      </c>
      <c r="E66" s="37">
        <f>E67+E68</f>
        <v>0</v>
      </c>
      <c r="F66" s="37"/>
      <c r="G66" s="36">
        <v>0</v>
      </c>
      <c r="H66" s="36">
        <f t="shared" si="4"/>
        <v>0</v>
      </c>
      <c r="I66" s="47"/>
      <c r="J66" s="47"/>
      <c r="K66" s="47"/>
      <c r="L66" s="39">
        <f t="shared" si="0"/>
        <v>34900</v>
      </c>
      <c r="M66" s="39"/>
    </row>
    <row r="67" spans="1:13" ht="94.9" customHeight="1">
      <c r="A67" s="45" t="s">
        <v>97</v>
      </c>
      <c r="B67" s="27" t="s">
        <v>98</v>
      </c>
      <c r="C67" s="27"/>
      <c r="D67" s="36">
        <v>34900</v>
      </c>
      <c r="E67" s="37">
        <v>0</v>
      </c>
      <c r="F67" s="37"/>
      <c r="G67" s="36">
        <v>0</v>
      </c>
      <c r="H67" s="36">
        <f t="shared" si="4"/>
        <v>0</v>
      </c>
      <c r="I67" s="47"/>
      <c r="J67" s="47"/>
      <c r="K67" s="47"/>
      <c r="L67" s="39">
        <f t="shared" si="0"/>
        <v>34900</v>
      </c>
      <c r="M67" s="39"/>
    </row>
    <row r="68" spans="1:13" ht="32.65" customHeight="1">
      <c r="A68" s="28" t="s">
        <v>99</v>
      </c>
      <c r="B68" s="27" t="s">
        <v>100</v>
      </c>
      <c r="C68" s="27"/>
      <c r="D68" s="36">
        <v>0</v>
      </c>
      <c r="E68" s="37">
        <v>0</v>
      </c>
      <c r="F68" s="37"/>
      <c r="G68" s="36">
        <v>0</v>
      </c>
      <c r="H68" s="36">
        <f t="shared" si="4"/>
        <v>0</v>
      </c>
      <c r="I68" s="47"/>
      <c r="J68" s="47"/>
      <c r="K68" s="47"/>
      <c r="L68" s="39">
        <f t="shared" si="0"/>
        <v>0</v>
      </c>
      <c r="M68" s="39"/>
    </row>
    <row r="69" spans="1:13" ht="74.650000000000006" customHeight="1">
      <c r="A69" s="28" t="s">
        <v>101</v>
      </c>
      <c r="B69" s="27" t="s">
        <v>102</v>
      </c>
      <c r="C69" s="27"/>
      <c r="D69" s="36">
        <v>9837.5400000000009</v>
      </c>
      <c r="E69" s="47">
        <v>9837.5400000000009</v>
      </c>
      <c r="F69" s="47"/>
      <c r="G69" s="36">
        <v>0</v>
      </c>
      <c r="H69" s="36">
        <f t="shared" si="4"/>
        <v>9837.5400000000009</v>
      </c>
      <c r="I69" s="47"/>
      <c r="J69" s="47"/>
      <c r="K69" s="47"/>
      <c r="L69" s="39">
        <f t="shared" si="0"/>
        <v>19675.080000000002</v>
      </c>
      <c r="M69" s="39"/>
    </row>
    <row r="70" spans="1:13" ht="17.649999999999999" customHeight="1">
      <c r="A70" s="45" t="s">
        <v>103</v>
      </c>
      <c r="B70" s="27" t="s">
        <v>104</v>
      </c>
      <c r="C70" s="27"/>
      <c r="D70" s="36">
        <v>9837.5400000000009</v>
      </c>
      <c r="E70" s="47">
        <f>E69</f>
        <v>9837.5400000000009</v>
      </c>
      <c r="F70" s="47"/>
      <c r="G70" s="36">
        <v>0</v>
      </c>
      <c r="H70" s="36">
        <f t="shared" si="4"/>
        <v>9837.5400000000009</v>
      </c>
      <c r="I70" s="47"/>
      <c r="J70" s="47"/>
      <c r="K70" s="47"/>
      <c r="L70" s="39">
        <f t="shared" si="0"/>
        <v>19675.080000000002</v>
      </c>
      <c r="M70" s="39"/>
    </row>
    <row r="71" spans="1:13" ht="75" customHeight="1">
      <c r="A71" s="28" t="s">
        <v>105</v>
      </c>
      <c r="B71" s="27" t="s">
        <v>106</v>
      </c>
      <c r="C71" s="27"/>
      <c r="D71" s="36">
        <v>9741.6</v>
      </c>
      <c r="E71" s="47">
        <f>E72</f>
        <v>2435.4</v>
      </c>
      <c r="F71" s="47"/>
      <c r="G71" s="36">
        <v>0</v>
      </c>
      <c r="H71" s="36">
        <f t="shared" si="4"/>
        <v>2435.4</v>
      </c>
      <c r="I71" s="47"/>
      <c r="J71" s="47"/>
      <c r="K71" s="47"/>
      <c r="L71" s="39">
        <f t="shared" si="0"/>
        <v>12177</v>
      </c>
      <c r="M71" s="39"/>
    </row>
    <row r="72" spans="1:13" ht="74.650000000000006" customHeight="1">
      <c r="A72" s="45" t="s">
        <v>107</v>
      </c>
      <c r="B72" s="27" t="s">
        <v>108</v>
      </c>
      <c r="C72" s="27"/>
      <c r="D72" s="36">
        <v>9741.6</v>
      </c>
      <c r="E72" s="47">
        <v>2435.4</v>
      </c>
      <c r="F72" s="47"/>
      <c r="G72" s="36">
        <v>0</v>
      </c>
      <c r="H72" s="36">
        <f t="shared" si="4"/>
        <v>2435.4</v>
      </c>
      <c r="I72" s="47"/>
      <c r="J72" s="47"/>
      <c r="K72" s="47"/>
      <c r="L72" s="39">
        <f t="shared" si="0"/>
        <v>12177</v>
      </c>
      <c r="M72" s="39"/>
    </row>
    <row r="73" spans="1:13" ht="63.75" customHeight="1">
      <c r="A73" s="28" t="s">
        <v>109</v>
      </c>
      <c r="B73" s="27" t="s">
        <v>110</v>
      </c>
      <c r="C73" s="27"/>
      <c r="D73" s="36">
        <v>46769.02</v>
      </c>
      <c r="E73" s="47">
        <v>13677.42</v>
      </c>
      <c r="F73" s="47"/>
      <c r="G73" s="36">
        <v>0</v>
      </c>
      <c r="H73" s="36">
        <f t="shared" si="4"/>
        <v>13677.42</v>
      </c>
      <c r="I73" s="47"/>
      <c r="J73" s="47"/>
      <c r="K73" s="47"/>
      <c r="L73" s="39">
        <f t="shared" si="0"/>
        <v>60446.439999999995</v>
      </c>
    </row>
    <row r="74" spans="1:13" ht="17.649999999999999" customHeight="1">
      <c r="A74" s="28" t="s">
        <v>111</v>
      </c>
      <c r="B74" s="27" t="s">
        <v>112</v>
      </c>
      <c r="C74" s="27"/>
      <c r="D74" s="36">
        <v>15181.08</v>
      </c>
      <c r="E74" s="47">
        <v>3574.08</v>
      </c>
      <c r="F74" s="47"/>
      <c r="G74" s="36">
        <v>0</v>
      </c>
      <c r="H74" s="36">
        <f t="shared" si="4"/>
        <v>3574.08</v>
      </c>
      <c r="I74" s="47"/>
      <c r="J74" s="47"/>
      <c r="K74" s="47"/>
      <c r="L74" s="39">
        <f t="shared" si="0"/>
        <v>18755.16</v>
      </c>
      <c r="M74" s="39"/>
    </row>
    <row r="75" spans="1:13" ht="17.649999999999999" customHeight="1">
      <c r="A75" s="28" t="s">
        <v>113</v>
      </c>
      <c r="B75" s="27" t="s">
        <v>114</v>
      </c>
      <c r="C75" s="27"/>
      <c r="D75" s="36">
        <v>1715.52</v>
      </c>
      <c r="E75" s="37">
        <f>E76+E77</f>
        <v>428.88</v>
      </c>
      <c r="F75" s="37"/>
      <c r="G75" s="36">
        <v>0</v>
      </c>
      <c r="H75" s="36">
        <f t="shared" si="4"/>
        <v>428.88</v>
      </c>
      <c r="I75" s="47"/>
      <c r="J75" s="47"/>
      <c r="K75" s="47"/>
      <c r="L75" s="39">
        <f t="shared" si="0"/>
        <v>2144.4</v>
      </c>
      <c r="M75" s="39"/>
    </row>
    <row r="76" spans="1:13" ht="66" customHeight="1">
      <c r="A76" s="28" t="s">
        <v>115</v>
      </c>
      <c r="B76" s="27" t="s">
        <v>116</v>
      </c>
      <c r="C76" s="27"/>
      <c r="D76" s="36">
        <v>1715.52</v>
      </c>
      <c r="E76" s="47">
        <v>428.88</v>
      </c>
      <c r="F76" s="47"/>
      <c r="G76" s="36">
        <v>0</v>
      </c>
      <c r="H76" s="36">
        <f t="shared" si="4"/>
        <v>428.88</v>
      </c>
      <c r="I76" s="47"/>
      <c r="J76" s="47"/>
      <c r="K76" s="47"/>
      <c r="L76" s="39">
        <f t="shared" si="0"/>
        <v>2144.4</v>
      </c>
      <c r="M76" s="39"/>
    </row>
    <row r="77" spans="1:13" ht="17.649999999999999" customHeight="1">
      <c r="A77" s="28" t="s">
        <v>117</v>
      </c>
      <c r="B77" s="27" t="s">
        <v>118</v>
      </c>
      <c r="C77" s="27"/>
      <c r="D77" s="36">
        <v>0</v>
      </c>
      <c r="E77" s="37">
        <v>0</v>
      </c>
      <c r="F77" s="37"/>
      <c r="G77" s="36">
        <v>0</v>
      </c>
      <c r="H77" s="36">
        <f t="shared" si="4"/>
        <v>0</v>
      </c>
      <c r="I77" s="47"/>
      <c r="J77" s="47"/>
      <c r="K77" s="47"/>
      <c r="L77" s="39">
        <f t="shared" si="0"/>
        <v>0</v>
      </c>
      <c r="M77" s="39"/>
    </row>
    <row r="78" spans="1:13" ht="17.649999999999999" customHeight="1">
      <c r="A78" s="28" t="s">
        <v>119</v>
      </c>
      <c r="B78" s="27" t="s">
        <v>120</v>
      </c>
      <c r="C78" s="27"/>
      <c r="D78" s="36">
        <v>0</v>
      </c>
      <c r="E78" s="37">
        <v>0</v>
      </c>
      <c r="F78" s="37"/>
      <c r="G78" s="36">
        <v>0</v>
      </c>
      <c r="H78" s="36">
        <f t="shared" si="4"/>
        <v>0</v>
      </c>
      <c r="I78" s="38"/>
      <c r="J78" s="38"/>
      <c r="K78" s="38"/>
      <c r="L78" s="39">
        <f t="shared" si="0"/>
        <v>0</v>
      </c>
      <c r="M78" s="39"/>
    </row>
    <row r="79" spans="1:13" ht="22.35" customHeight="1">
      <c r="A79" s="49">
        <v>6</v>
      </c>
      <c r="B79" s="50" t="s">
        <v>121</v>
      </c>
      <c r="C79" s="50"/>
      <c r="D79" s="50" t="s">
        <v>122</v>
      </c>
      <c r="E79" s="51">
        <f>G80*4</f>
        <v>599347.20000000007</v>
      </c>
      <c r="F79" s="50" t="s">
        <v>28</v>
      </c>
      <c r="G79" s="50"/>
      <c r="H79" s="50"/>
      <c r="I79" s="50"/>
      <c r="J79" s="50"/>
      <c r="K79" s="50"/>
    </row>
    <row r="80" spans="1:13" ht="17.649999999999999" customHeight="1">
      <c r="A80" s="52"/>
      <c r="B80" s="13"/>
      <c r="C80" s="13"/>
      <c r="D80" s="13"/>
      <c r="E80" s="53"/>
      <c r="F80" s="17" t="s">
        <v>8</v>
      </c>
      <c r="G80" s="54">
        <f>J80*3</f>
        <v>149836.80000000002</v>
      </c>
      <c r="H80" s="13" t="s">
        <v>9</v>
      </c>
      <c r="I80" s="13"/>
      <c r="J80" s="53">
        <f>C16*K16</f>
        <v>49945.600000000006</v>
      </c>
      <c r="K80" s="53"/>
    </row>
    <row r="81" spans="1:11" ht="22.35" customHeight="1">
      <c r="A81" s="55"/>
      <c r="B81" s="13" t="s">
        <v>123</v>
      </c>
      <c r="C81" s="13"/>
      <c r="D81" s="17" t="s">
        <v>122</v>
      </c>
      <c r="E81" s="54">
        <f>G81*4</f>
        <v>555402.87600000005</v>
      </c>
      <c r="F81" s="17" t="s">
        <v>8</v>
      </c>
      <c r="G81" s="54">
        <f>J81*3</f>
        <v>138850.71900000001</v>
      </c>
      <c r="H81" s="13" t="s">
        <v>9</v>
      </c>
      <c r="I81" s="13"/>
      <c r="J81" s="53">
        <f>C18*K16</f>
        <v>46283.573000000004</v>
      </c>
      <c r="K81" s="53"/>
    </row>
    <row r="82" spans="1:11" ht="17.649999999999999" customHeight="1">
      <c r="A82" s="5"/>
      <c r="B82" s="3"/>
      <c r="C82" s="3"/>
      <c r="D82" s="3"/>
      <c r="E82" s="3"/>
      <c r="F82" s="3"/>
      <c r="G82" s="3"/>
      <c r="H82" s="3"/>
      <c r="I82" s="3"/>
      <c r="J82" s="24"/>
      <c r="K82" s="24"/>
    </row>
    <row r="83" spans="1:11">
      <c r="A83" s="5"/>
      <c r="B83" s="24"/>
      <c r="C83" s="24"/>
      <c r="D83" s="24"/>
      <c r="E83" s="24"/>
      <c r="F83" s="24"/>
      <c r="G83" s="56"/>
      <c r="H83" s="56"/>
      <c r="I83" s="56"/>
      <c r="J83" s="24"/>
      <c r="K83" s="24"/>
    </row>
    <row r="84" spans="1:11" ht="17.649999999999999" customHeight="1">
      <c r="A84" s="5"/>
      <c r="B84" s="24"/>
      <c r="C84" s="24"/>
      <c r="D84" s="2"/>
      <c r="E84" s="2"/>
      <c r="F84" s="2"/>
      <c r="G84" s="2"/>
      <c r="H84" s="2"/>
      <c r="I84" s="24"/>
      <c r="J84" s="24"/>
      <c r="K84" s="24"/>
    </row>
    <row r="85" spans="1:11" ht="18.75" customHeight="1">
      <c r="A85" s="5"/>
      <c r="B85" s="57" t="s">
        <v>140</v>
      </c>
      <c r="C85" s="57"/>
      <c r="D85" s="57" t="s">
        <v>141</v>
      </c>
      <c r="E85" s="57"/>
      <c r="F85" s="58" t="s">
        <v>142</v>
      </c>
      <c r="G85" s="58"/>
      <c r="H85" s="58"/>
      <c r="I85" s="24"/>
      <c r="J85" s="24"/>
      <c r="K85" s="24"/>
    </row>
    <row r="86" spans="1:11">
      <c r="A86" s="5"/>
      <c r="B86" s="24"/>
      <c r="C86" s="24"/>
      <c r="D86" s="59" t="s">
        <v>143</v>
      </c>
      <c r="E86" s="59"/>
      <c r="F86" s="24"/>
      <c r="G86" s="24"/>
      <c r="H86" s="24"/>
      <c r="I86" s="24"/>
      <c r="J86" s="24"/>
      <c r="K86" s="24"/>
    </row>
    <row r="87" spans="1:11">
      <c r="A87" s="5"/>
      <c r="B87" s="24"/>
      <c r="C87" s="24"/>
      <c r="D87" s="60"/>
      <c r="E87" s="60"/>
      <c r="F87" s="24"/>
      <c r="G87" s="24"/>
      <c r="H87" s="24"/>
      <c r="I87" s="24"/>
      <c r="J87" s="24"/>
      <c r="K87" s="24"/>
    </row>
    <row r="88" spans="1:11">
      <c r="A88" s="5"/>
      <c r="B88" s="24"/>
      <c r="C88" s="24"/>
      <c r="D88" s="60"/>
      <c r="E88" s="60"/>
      <c r="F88" s="24"/>
      <c r="G88" s="24"/>
      <c r="H88" s="24"/>
      <c r="I88" s="24"/>
      <c r="J88" s="24"/>
      <c r="K88" s="24"/>
    </row>
    <row r="89" spans="1:11" ht="18.75" customHeight="1">
      <c r="A89" s="5"/>
      <c r="B89" s="57" t="s">
        <v>144</v>
      </c>
      <c r="C89" s="57"/>
      <c r="D89" s="57" t="s">
        <v>145</v>
      </c>
      <c r="E89" s="57"/>
      <c r="F89" s="58" t="s">
        <v>142</v>
      </c>
      <c r="G89" s="58"/>
      <c r="H89" s="58"/>
      <c r="I89" s="24"/>
      <c r="J89" s="24"/>
      <c r="K89" s="24"/>
    </row>
    <row r="90" spans="1:11">
      <c r="A90" s="5"/>
      <c r="B90" s="24"/>
      <c r="C90" s="24"/>
      <c r="D90" s="59" t="s">
        <v>143</v>
      </c>
      <c r="E90" s="59"/>
      <c r="F90" s="24"/>
      <c r="G90" s="24"/>
      <c r="H90" s="24"/>
      <c r="I90" s="24"/>
      <c r="J90" s="24"/>
      <c r="K90" s="24"/>
    </row>
    <row r="91" spans="1:11">
      <c r="A91" s="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>
      <c r="A92" s="5"/>
      <c r="B92" s="61" t="s">
        <v>146</v>
      </c>
      <c r="C92" s="61"/>
      <c r="D92" s="24"/>
      <c r="E92" s="24"/>
      <c r="F92" s="24"/>
      <c r="G92" s="24"/>
      <c r="H92" s="24"/>
      <c r="I92" s="24"/>
      <c r="J92" s="24"/>
      <c r="K92" s="24"/>
    </row>
    <row r="93" spans="1:11" ht="18.75" customHeight="1">
      <c r="A93" s="5"/>
      <c r="B93" s="57" t="s">
        <v>147</v>
      </c>
      <c r="C93" s="57"/>
      <c r="D93" s="57" t="s">
        <v>148</v>
      </c>
      <c r="E93" s="57"/>
      <c r="F93" s="58" t="s">
        <v>142</v>
      </c>
      <c r="G93" s="58"/>
      <c r="H93" s="58"/>
      <c r="I93" s="24"/>
      <c r="J93" s="24"/>
      <c r="K93" s="24"/>
    </row>
    <row r="94" spans="1:11">
      <c r="A94" s="5"/>
      <c r="B94" s="24"/>
      <c r="C94" s="24"/>
      <c r="D94" s="58" t="s">
        <v>143</v>
      </c>
      <c r="E94" s="58"/>
      <c r="F94" s="24"/>
      <c r="G94" s="24"/>
      <c r="H94" s="24"/>
      <c r="I94" s="24" t="s">
        <v>149</v>
      </c>
      <c r="J94" s="24"/>
      <c r="K94" s="24"/>
    </row>
    <row r="95" spans="1:11">
      <c r="A95" s="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>
      <c r="A96" s="5"/>
      <c r="B96" s="24"/>
      <c r="C96" s="24"/>
      <c r="D96" s="24"/>
      <c r="E96" s="24"/>
      <c r="F96" s="24"/>
      <c r="G96" s="24"/>
      <c r="H96" s="24"/>
      <c r="I96" s="24"/>
      <c r="J96" s="24"/>
      <c r="K96" s="24"/>
    </row>
  </sheetData>
  <mergeCells count="215">
    <mergeCell ref="B93:C93"/>
    <mergeCell ref="D93:E93"/>
    <mergeCell ref="F93:H93"/>
    <mergeCell ref="D94:E94"/>
    <mergeCell ref="B85:C85"/>
    <mergeCell ref="D85:E85"/>
    <mergeCell ref="F85:H85"/>
    <mergeCell ref="D86:E86"/>
    <mergeCell ref="B89:C89"/>
    <mergeCell ref="D89:E89"/>
    <mergeCell ref="F89:H89"/>
    <mergeCell ref="D90:E90"/>
    <mergeCell ref="B92:C92"/>
    <mergeCell ref="B77:C77"/>
    <mergeCell ref="B75:C75"/>
    <mergeCell ref="E77:F77"/>
    <mergeCell ref="I77:K77"/>
    <mergeCell ref="A5:K5"/>
    <mergeCell ref="A6:K6"/>
    <mergeCell ref="A7:K7"/>
    <mergeCell ref="A8:K8"/>
    <mergeCell ref="A9:K9"/>
    <mergeCell ref="A17:C17"/>
    <mergeCell ref="F17:H17"/>
    <mergeCell ref="B78:C78"/>
    <mergeCell ref="E78:F78"/>
    <mergeCell ref="I78:K78"/>
    <mergeCell ref="A79:A80"/>
    <mergeCell ref="B79:C80"/>
    <mergeCell ref="D79:D80"/>
    <mergeCell ref="E79:E80"/>
    <mergeCell ref="F79:K79"/>
    <mergeCell ref="B81:C81"/>
    <mergeCell ref="H81:I81"/>
    <mergeCell ref="J81:K81"/>
    <mergeCell ref="B73:C73"/>
    <mergeCell ref="B74:C74"/>
    <mergeCell ref="E73:F73"/>
    <mergeCell ref="I73:K73"/>
    <mergeCell ref="E74:F74"/>
    <mergeCell ref="I74:K74"/>
    <mergeCell ref="E75:F75"/>
    <mergeCell ref="I75:K75"/>
    <mergeCell ref="B76:C76"/>
    <mergeCell ref="E76:F76"/>
    <mergeCell ref="I76:K76"/>
    <mergeCell ref="B71:C71"/>
    <mergeCell ref="B72:C72"/>
    <mergeCell ref="B69:C69"/>
    <mergeCell ref="B70:C70"/>
    <mergeCell ref="E69:F69"/>
    <mergeCell ref="I69:K69"/>
    <mergeCell ref="E70:F70"/>
    <mergeCell ref="I70:K70"/>
    <mergeCell ref="E71:F71"/>
    <mergeCell ref="I71:K71"/>
    <mergeCell ref="E72:F72"/>
    <mergeCell ref="I72:K72"/>
    <mergeCell ref="B67:C67"/>
    <mergeCell ref="B68:C68"/>
    <mergeCell ref="B65:C65"/>
    <mergeCell ref="B66:C66"/>
    <mergeCell ref="E65:F65"/>
    <mergeCell ref="I65:K65"/>
    <mergeCell ref="E66:F66"/>
    <mergeCell ref="I66:K66"/>
    <mergeCell ref="E67:F67"/>
    <mergeCell ref="I67:K67"/>
    <mergeCell ref="E68:F68"/>
    <mergeCell ref="I68:K68"/>
    <mergeCell ref="B63:C63"/>
    <mergeCell ref="B64:C64"/>
    <mergeCell ref="B61:C61"/>
    <mergeCell ref="B62:C62"/>
    <mergeCell ref="E61:F61"/>
    <mergeCell ref="I61:K61"/>
    <mergeCell ref="E62:F62"/>
    <mergeCell ref="I62:K62"/>
    <mergeCell ref="E63:F63"/>
    <mergeCell ref="I63:K63"/>
    <mergeCell ref="E64:F64"/>
    <mergeCell ref="I64:K64"/>
    <mergeCell ref="B59:C59"/>
    <mergeCell ref="B60:C60"/>
    <mergeCell ref="B57:C57"/>
    <mergeCell ref="B58:C58"/>
    <mergeCell ref="E57:F57"/>
    <mergeCell ref="I57:K57"/>
    <mergeCell ref="E58:F58"/>
    <mergeCell ref="I58:K58"/>
    <mergeCell ref="E59:F59"/>
    <mergeCell ref="I59:K59"/>
    <mergeCell ref="E60:F60"/>
    <mergeCell ref="I60:K60"/>
    <mergeCell ref="B55:C55"/>
    <mergeCell ref="B56:C56"/>
    <mergeCell ref="B53:C53"/>
    <mergeCell ref="B54:C54"/>
    <mergeCell ref="E53:F53"/>
    <mergeCell ref="I53:K53"/>
    <mergeCell ref="E54:F54"/>
    <mergeCell ref="I54:K54"/>
    <mergeCell ref="E55:F55"/>
    <mergeCell ref="I55:K55"/>
    <mergeCell ref="E56:F56"/>
    <mergeCell ref="I56:K56"/>
    <mergeCell ref="B51:C51"/>
    <mergeCell ref="B52:C52"/>
    <mergeCell ref="B49:C49"/>
    <mergeCell ref="B50:C50"/>
    <mergeCell ref="E49:F49"/>
    <mergeCell ref="E50:F50"/>
    <mergeCell ref="E51:F51"/>
    <mergeCell ref="E52:F52"/>
    <mergeCell ref="I52:K52"/>
    <mergeCell ref="B47:C47"/>
    <mergeCell ref="B48:C48"/>
    <mergeCell ref="B45:C45"/>
    <mergeCell ref="B46:C46"/>
    <mergeCell ref="E45:F45"/>
    <mergeCell ref="I45:K45"/>
    <mergeCell ref="E46:F46"/>
    <mergeCell ref="E47:F47"/>
    <mergeCell ref="E48:F48"/>
    <mergeCell ref="B43:C43"/>
    <mergeCell ref="B44:C44"/>
    <mergeCell ref="B41:C41"/>
    <mergeCell ref="B42:C42"/>
    <mergeCell ref="E41:F41"/>
    <mergeCell ref="I41:K41"/>
    <mergeCell ref="E42:F42"/>
    <mergeCell ref="I42:K42"/>
    <mergeCell ref="E43:F43"/>
    <mergeCell ref="I43:K43"/>
    <mergeCell ref="E44:F44"/>
    <mergeCell ref="I44:K44"/>
    <mergeCell ref="B39:C39"/>
    <mergeCell ref="B40:C40"/>
    <mergeCell ref="B37:C37"/>
    <mergeCell ref="B38:C38"/>
    <mergeCell ref="E37:F37"/>
    <mergeCell ref="I37:K37"/>
    <mergeCell ref="E38:F38"/>
    <mergeCell ref="I38:K38"/>
    <mergeCell ref="E39:F39"/>
    <mergeCell ref="I39:K39"/>
    <mergeCell ref="E40:F40"/>
    <mergeCell ref="I40:K40"/>
    <mergeCell ref="B31:C31"/>
    <mergeCell ref="B32:C32"/>
    <mergeCell ref="B28:C28"/>
    <mergeCell ref="E31:F31"/>
    <mergeCell ref="I31:K31"/>
    <mergeCell ref="E32:F32"/>
    <mergeCell ref="I32:K32"/>
    <mergeCell ref="B35:C35"/>
    <mergeCell ref="B36:C36"/>
    <mergeCell ref="B33:C33"/>
    <mergeCell ref="B34:C34"/>
    <mergeCell ref="E33:F33"/>
    <mergeCell ref="I33:K33"/>
    <mergeCell ref="E34:F34"/>
    <mergeCell ref="I34:K34"/>
    <mergeCell ref="E35:F35"/>
    <mergeCell ref="I35:K35"/>
    <mergeCell ref="E36:F36"/>
    <mergeCell ref="I36:K36"/>
    <mergeCell ref="B24:C24"/>
    <mergeCell ref="B25:C25"/>
    <mergeCell ref="E24:F24"/>
    <mergeCell ref="G24:K24"/>
    <mergeCell ref="E25:F25"/>
    <mergeCell ref="G25:K25"/>
    <mergeCell ref="A29:A30"/>
    <mergeCell ref="B29:C30"/>
    <mergeCell ref="B26:C26"/>
    <mergeCell ref="B27:C27"/>
    <mergeCell ref="E26:F26"/>
    <mergeCell ref="G26:K26"/>
    <mergeCell ref="E27:F27"/>
    <mergeCell ref="G27:K27"/>
    <mergeCell ref="E28:F28"/>
    <mergeCell ref="G28:K28"/>
    <mergeCell ref="D29:D30"/>
    <mergeCell ref="E29:F30"/>
    <mergeCell ref="G29:H29"/>
    <mergeCell ref="I29:K30"/>
    <mergeCell ref="A18:B18"/>
    <mergeCell ref="A20:B20"/>
    <mergeCell ref="A22:A23"/>
    <mergeCell ref="B22:C23"/>
    <mergeCell ref="F18:G18"/>
    <mergeCell ref="D22:D23"/>
    <mergeCell ref="E22:F22"/>
    <mergeCell ref="G22:K23"/>
    <mergeCell ref="E23:F23"/>
    <mergeCell ref="B10:C10"/>
    <mergeCell ref="A11:B12"/>
    <mergeCell ref="A14:B16"/>
    <mergeCell ref="C14:C15"/>
    <mergeCell ref="E11:I11"/>
    <mergeCell ref="J11:K12"/>
    <mergeCell ref="D14:H14"/>
    <mergeCell ref="F15:H15"/>
    <mergeCell ref="F16:H16"/>
    <mergeCell ref="A1:D1"/>
    <mergeCell ref="H1:J1"/>
    <mergeCell ref="A2:D2"/>
    <mergeCell ref="H2:K2"/>
    <mergeCell ref="A3:D3"/>
    <mergeCell ref="H3:J3"/>
    <mergeCell ref="H80:I80"/>
    <mergeCell ref="J80:K80"/>
    <mergeCell ref="B82:I82"/>
    <mergeCell ref="G83:I8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2015-03-29T16:08:18Z</dcterms:modified>
</cp:coreProperties>
</file>